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water.sharepoint.com/sites/ManagementPlans/Shared Documents/5MP Program Modifications/Turf/"/>
    </mc:Choice>
  </mc:AlternateContent>
  <xr:revisionPtr revIDLastSave="0" documentId="8_{161BFB22-D598-4464-82B2-F179239B8622}" xr6:coauthVersionLast="45" xr6:coauthVersionMax="45" xr10:uidLastSave="{00000000-0000-0000-0000-000000000000}"/>
  <workbookProtection workbookAlgorithmName="SHA-512" workbookHashValue="EkhH+knNCKK3u2LhbddpzX9ml/RdKdB8VT703cTnO6d5wWYoe9+gnT+f+W87aeGjjLOMaS0m0dHQ4+0PnEi3XA==" workbookSaltValue="FfLVJ+PALxgKmVUO1jncQQ==" workbookSpinCount="100000" lockStructure="1"/>
  <bookViews>
    <workbookView xWindow="0" yWindow="0" windowWidth="23040" windowHeight="9468" xr2:uid="{F5F4BF5C-ABAC-4348-B8DB-2E6542F15268}"/>
  </bookViews>
  <sheets>
    <sheet name="Proposed 5MP Turf Calculator" sheetId="1" r:id="rId1"/>
    <sheet name="Proposal Description" sheetId="4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9" i="1" s="1"/>
  <c r="G7" i="1" l="1"/>
  <c r="G11" i="1"/>
  <c r="G14" i="1" l="1"/>
  <c r="G13" i="1" s="1"/>
  <c r="G15" i="1" l="1"/>
</calcChain>
</file>

<file path=xl/sharedStrings.xml><?xml version="1.0" encoding="utf-8"?>
<sst xmlns="http://schemas.openxmlformats.org/spreadsheetml/2006/main" count="97" uniqueCount="60">
  <si>
    <t>PROPOSED 5MP TURF ALLOTMENT CALCULATOR FOR GOLF COURSES</t>
  </si>
  <si>
    <t>DRAFT</t>
  </si>
  <si>
    <t>Enter Course Information In White Boxes Below</t>
  </si>
  <si>
    <t xml:space="preserve">Proposed Allotment Information </t>
  </si>
  <si>
    <t xml:space="preserve">Total Turfed Acres </t>
  </si>
  <si>
    <t xml:space="preserve">Course Category </t>
  </si>
  <si>
    <t xml:space="preserve">Number of Holes </t>
  </si>
  <si>
    <t>Turf Category 1 (AF)</t>
  </si>
  <si>
    <t>Water Surface Acres</t>
  </si>
  <si>
    <t>Turf Category 2 (AF)</t>
  </si>
  <si>
    <t>Year Course Built</t>
  </si>
  <si>
    <t>Turf Category 3 (AF)</t>
  </si>
  <si>
    <t>AMA</t>
  </si>
  <si>
    <t>Choose AMA</t>
  </si>
  <si>
    <t>Water Surface Area (AF)**</t>
  </si>
  <si>
    <t>Total Proposed Allotment (AF)*</t>
  </si>
  <si>
    <t>Last Updated: 7/30/2020</t>
  </si>
  <si>
    <t>*Total Proposed Allotment does not account for any allotment additions or adjustments.
**If water surface acres were added after a certain year, depending on the AMA, the course may not eligible for full water surface area allotment (see Proposal Description for more information).</t>
  </si>
  <si>
    <t>PROPOSED 5MP TURF CONSERVATION PROGRAM FOR GOLF COURSES</t>
  </si>
  <si>
    <t>Category</t>
  </si>
  <si>
    <t>Under 5 Acres/Hole</t>
  </si>
  <si>
    <t>Over 5 Acres/Hole</t>
  </si>
  <si>
    <t xml:space="preserve">Rate </t>
  </si>
  <si>
    <t xml:space="preserve">Limit </t>
  </si>
  <si>
    <t>Turf Category 1</t>
  </si>
  <si>
    <t>Prescott</t>
  </si>
  <si>
    <t xml:space="preserve">5.24 AF/Ac </t>
  </si>
  <si>
    <t>3.6 Acres/Hole</t>
  </si>
  <si>
    <t>2.8 Acres/Hole</t>
  </si>
  <si>
    <t>Phoenix</t>
  </si>
  <si>
    <t xml:space="preserve">5.84 AF/Ac </t>
  </si>
  <si>
    <t xml:space="preserve">Pinal </t>
  </si>
  <si>
    <t>Tucson</t>
  </si>
  <si>
    <t xml:space="preserve">Santa Cruz </t>
  </si>
  <si>
    <t>Turf Category 2</t>
  </si>
  <si>
    <t>3.62 AF/Ac</t>
  </si>
  <si>
    <t>3.6 to 5 Acres/Hole</t>
  </si>
  <si>
    <t>2.8 to 5 Acres/Hole</t>
  </si>
  <si>
    <t>4.22 AF/Ac</t>
  </si>
  <si>
    <t>Turf Category 3</t>
  </si>
  <si>
    <t>0 AF/Ac</t>
  </si>
  <si>
    <t>Not allowed</t>
  </si>
  <si>
    <t>0 Acres/Hole</t>
  </si>
  <si>
    <t>2.5 AF/Ac</t>
  </si>
  <si>
    <t>5 Acres/Hole</t>
  </si>
  <si>
    <t>5.5 AF/Ac</t>
  </si>
  <si>
    <t>If built after 1984, 0.14 Acres/Hole</t>
  </si>
  <si>
    <t>6.2 AF/Ac</t>
  </si>
  <si>
    <t>If built after 1989, 0.14 Acres/Hole</t>
  </si>
  <si>
    <t>If built after 1985, 0.14 Acres/Hole</t>
  </si>
  <si>
    <t>5.8 AF/Ac</t>
  </si>
  <si>
    <t>If built after 1991, 0.14 Acres/Hole</t>
  </si>
  <si>
    <t xml:space="preserve">Turf Category 1: Overseeded acres </t>
  </si>
  <si>
    <t xml:space="preserve">Turf Category 2: Non-overseeded acres </t>
  </si>
  <si>
    <t>Turf Category 3: Acres in excess of 5 Acres/Hole or 90 Acres/18 Holes</t>
  </si>
  <si>
    <t>Resources:</t>
  </si>
  <si>
    <t>6-22-2020 Turf 5MP Management Plans Work Group Turf Subgroup Presentation</t>
  </si>
  <si>
    <t xml:space="preserve">6-22-2020 Turf 5MP Management Plan Work Group Proposed Turf Subgroup Slides </t>
  </si>
  <si>
    <t>8-4-2020 Turf 5MP Management Plan Work Group Proposed Turf Subgroup Presentation</t>
  </si>
  <si>
    <t xml:space="preserve">8-4-2020 Turf 5MP Management Plan Work Group Proposed Turf Subgroup Slides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</si>
</sst>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FFFF"/>
      <name val="Candara"/>
      <family val="2"/>
    </font>
    <font>
      <sz val="18"/>
      <color rgb="FF000000"/>
      <name val="Candara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color theme="1"/>
      <name val="Candara"/>
      <family val="2"/>
    </font>
    <font>
      <i/>
      <sz val="12"/>
      <color rgb="FF000000"/>
      <name val="Candara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rial Rounded MT Bold"/>
      <family val="2"/>
    </font>
    <font>
      <b/>
      <i/>
      <sz val="11"/>
      <color rgb="FFFF0000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2"/>
      <color theme="10"/>
      <name val="Candara"/>
      <family val="2"/>
    </font>
    <font>
      <sz val="12"/>
      <color theme="1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rgb="FF052E6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7E8EA"/>
        <bgColor indexed="64"/>
      </patternFill>
    </fill>
    <fill>
      <patternFill patternType="solid">
        <fgColor rgb="FFCCCD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2" tint="-0.499984740745262"/>
      </left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/>
      <right/>
      <top style="thick">
        <color theme="2" tint="-0.499984740745262"/>
      </top>
      <bottom style="thick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0" fontId="0" fillId="6" borderId="2" xfId="0" applyFill="1" applyBorder="1"/>
    <xf numFmtId="0" fontId="0" fillId="6" borderId="6" xfId="0" applyFill="1" applyBorder="1"/>
    <xf numFmtId="0" fontId="6" fillId="6" borderId="6" xfId="0" applyFont="1" applyFill="1" applyBorder="1"/>
    <xf numFmtId="0" fontId="19" fillId="6" borderId="7" xfId="0" applyFont="1" applyFill="1" applyBorder="1"/>
    <xf numFmtId="0" fontId="10" fillId="6" borderId="3" xfId="0" applyFont="1" applyFill="1" applyBorder="1" applyAlignment="1" applyProtection="1">
      <alignment horizontal="left" vertical="center"/>
      <protection hidden="1"/>
    </xf>
    <xf numFmtId="0" fontId="0" fillId="6" borderId="3" xfId="0" applyFill="1" applyBorder="1" applyProtection="1">
      <protection hidden="1"/>
    </xf>
    <xf numFmtId="0" fontId="15" fillId="6" borderId="4" xfId="0" applyFont="1" applyFill="1" applyBorder="1" applyAlignment="1" applyProtection="1">
      <alignment horizontal="right" vertical="top"/>
      <protection hidden="1"/>
    </xf>
    <xf numFmtId="0" fontId="0" fillId="6" borderId="0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4" fillId="6" borderId="0" xfId="0" applyFont="1" applyFill="1" applyBorder="1" applyAlignment="1" applyProtection="1">
      <alignment vertical="top"/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3" fillId="6" borderId="0" xfId="0" applyFont="1" applyFill="1" applyBorder="1" applyProtection="1">
      <protection hidden="1"/>
    </xf>
    <xf numFmtId="0" fontId="1" fillId="7" borderId="9" xfId="0" applyFont="1" applyFill="1" applyBorder="1" applyAlignment="1" applyProtection="1">
      <alignment horizontal="center"/>
      <protection hidden="1"/>
    </xf>
    <xf numFmtId="0" fontId="1" fillId="6" borderId="0" xfId="0" applyFont="1" applyFill="1" applyBorder="1" applyAlignment="1" applyProtection="1">
      <alignment horizontal="center"/>
      <protection hidden="1"/>
    </xf>
    <xf numFmtId="2" fontId="1" fillId="7" borderId="9" xfId="0" applyNumberFormat="1" applyFont="1" applyFill="1" applyBorder="1" applyAlignment="1" applyProtection="1">
      <alignment horizontal="center" vertical="center"/>
      <protection hidden="1"/>
    </xf>
    <xf numFmtId="2" fontId="1" fillId="6" borderId="0" xfId="0" applyNumberFormat="1" applyFont="1" applyFill="1" applyBorder="1" applyAlignment="1" applyProtection="1">
      <alignment horizontal="center" vertical="center"/>
      <protection hidden="1"/>
    </xf>
    <xf numFmtId="49" fontId="0" fillId="6" borderId="0" xfId="0" applyNumberForma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18" fillId="6" borderId="10" xfId="0" applyFont="1" applyFill="1" applyBorder="1" applyProtection="1"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2" fontId="16" fillId="7" borderId="9" xfId="0" applyNumberFormat="1" applyFont="1" applyFill="1" applyBorder="1" applyAlignment="1" applyProtection="1">
      <alignment horizontal="center" vertical="center"/>
      <protection hidden="1"/>
    </xf>
    <xf numFmtId="0" fontId="0" fillId="6" borderId="8" xfId="0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1" fillId="0" borderId="9" xfId="0" applyFont="1" applyFill="1" applyBorder="1" applyAlignment="1" applyProtection="1">
      <alignment horizontal="center"/>
      <protection locked="0" hidden="1"/>
    </xf>
    <xf numFmtId="49" fontId="1" fillId="0" borderId="9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hidden="1"/>
    </xf>
    <xf numFmtId="0" fontId="0" fillId="6" borderId="2" xfId="0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13" fillId="6" borderId="0" xfId="0" applyFont="1" applyFill="1" applyBorder="1" applyAlignment="1" applyProtection="1">
      <alignment horizontal="left" vertical="center" readingOrder="1"/>
      <protection hidden="1"/>
    </xf>
    <xf numFmtId="0" fontId="14" fillId="6" borderId="0" xfId="0" applyFont="1" applyFill="1" applyBorder="1" applyProtection="1">
      <protection hidden="1"/>
    </xf>
    <xf numFmtId="0" fontId="17" fillId="6" borderId="0" xfId="0" applyFont="1" applyFill="1" applyBorder="1" applyProtection="1">
      <protection hidden="1"/>
    </xf>
    <xf numFmtId="0" fontId="20" fillId="6" borderId="0" xfId="1" applyFont="1" applyFill="1" applyBorder="1" applyProtection="1">
      <protection hidden="1"/>
    </xf>
    <xf numFmtId="0" fontId="21" fillId="6" borderId="0" xfId="0" applyFont="1" applyFill="1" applyBorder="1" applyProtection="1">
      <protection hidden="1"/>
    </xf>
    <xf numFmtId="0" fontId="11" fillId="6" borderId="0" xfId="1" applyFont="1" applyFill="1" applyBorder="1" applyProtection="1">
      <protection hidden="1"/>
    </xf>
    <xf numFmtId="0" fontId="9" fillId="6" borderId="7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12" fillId="6" borderId="3" xfId="0" applyFont="1" applyFill="1" applyBorder="1" applyAlignment="1" applyProtection="1">
      <alignment vertical="center"/>
      <protection hidden="1"/>
    </xf>
    <xf numFmtId="0" fontId="15" fillId="6" borderId="3" xfId="0" applyFont="1" applyFill="1" applyBorder="1" applyAlignment="1" applyProtection="1">
      <alignment horizontal="right" vertical="top"/>
      <protection hidden="1"/>
    </xf>
    <xf numFmtId="0" fontId="7" fillId="3" borderId="14" xfId="0" applyFont="1" applyFill="1" applyBorder="1" applyAlignment="1" applyProtection="1">
      <alignment horizontal="left" vertical="center" wrapText="1" readingOrder="1"/>
      <protection hidden="1"/>
    </xf>
    <xf numFmtId="0" fontId="7" fillId="3" borderId="15" xfId="0" applyFont="1" applyFill="1" applyBorder="1" applyAlignment="1" applyProtection="1">
      <alignment horizontal="left" vertical="center" wrapText="1" readingOrder="1"/>
      <protection hidden="1"/>
    </xf>
    <xf numFmtId="0" fontId="8" fillId="4" borderId="11" xfId="0" applyFont="1" applyFill="1" applyBorder="1" applyAlignment="1" applyProtection="1">
      <alignment horizontal="left" vertical="center" wrapText="1" readingOrder="1"/>
      <protection hidden="1"/>
    </xf>
    <xf numFmtId="0" fontId="8" fillId="5" borderId="11" xfId="0" applyFont="1" applyFill="1" applyBorder="1" applyAlignment="1" applyProtection="1">
      <alignment vertical="center" wrapText="1" readingOrder="1"/>
      <protection hidden="1"/>
    </xf>
    <xf numFmtId="0" fontId="8" fillId="4" borderId="11" xfId="0" applyFont="1" applyFill="1" applyBorder="1" applyAlignment="1" applyProtection="1">
      <alignment vertical="center" wrapText="1" readingOrder="1"/>
      <protection hidden="1"/>
    </xf>
    <xf numFmtId="0" fontId="8" fillId="5" borderId="11" xfId="0" applyFont="1" applyFill="1" applyBorder="1" applyAlignment="1" applyProtection="1">
      <alignment horizontal="left" vertical="center" wrapText="1" readingOrder="1"/>
      <protection hidden="1"/>
    </xf>
    <xf numFmtId="0" fontId="2" fillId="6" borderId="0" xfId="0" applyFont="1" applyFill="1" applyBorder="1" applyAlignment="1" applyProtection="1">
      <alignment horizontal="left" vertical="top"/>
      <protection hidden="1"/>
    </xf>
    <xf numFmtId="0" fontId="0" fillId="6" borderId="0" xfId="0" applyFill="1" applyBorder="1" applyAlignment="1" applyProtection="1">
      <alignment horizontal="left" wrapText="1"/>
      <protection hidden="1"/>
    </xf>
    <xf numFmtId="0" fontId="19" fillId="6" borderId="8" xfId="0" applyFont="1" applyFill="1" applyBorder="1" applyAlignment="1" applyProtection="1">
      <alignment horizontal="left" vertical="top" wrapText="1"/>
      <protection hidden="1"/>
    </xf>
    <xf numFmtId="0" fontId="0" fillId="6" borderId="8" xfId="0" applyFill="1" applyBorder="1" applyAlignment="1" applyProtection="1">
      <alignment horizontal="left" vertical="top" wrapText="1"/>
      <protection hidden="1"/>
    </xf>
    <xf numFmtId="0" fontId="8" fillId="5" borderId="11" xfId="0" applyFont="1" applyFill="1" applyBorder="1" applyAlignment="1" applyProtection="1">
      <alignment horizontal="left" vertical="center" wrapText="1" readingOrder="1"/>
      <protection hidden="1"/>
    </xf>
    <xf numFmtId="0" fontId="8" fillId="5" borderId="11" xfId="0" applyFont="1" applyFill="1" applyBorder="1" applyAlignment="1" applyProtection="1">
      <alignment horizontal="center" vertical="center" wrapText="1" readingOrder="1"/>
      <protection hidden="1"/>
    </xf>
    <xf numFmtId="0" fontId="8" fillId="4" borderId="11" xfId="0" applyFont="1" applyFill="1" applyBorder="1" applyAlignment="1" applyProtection="1">
      <alignment horizontal="center" vertical="center" wrapText="1" readingOrder="1"/>
      <protection hidden="1"/>
    </xf>
    <xf numFmtId="0" fontId="8" fillId="4" borderId="11" xfId="0" applyFont="1" applyFill="1" applyBorder="1" applyAlignment="1" applyProtection="1">
      <alignment vertical="center" wrapText="1" readingOrder="1"/>
      <protection hidden="1"/>
    </xf>
    <xf numFmtId="0" fontId="7" fillId="2" borderId="16" xfId="0" applyFont="1" applyFill="1" applyBorder="1" applyAlignment="1" applyProtection="1">
      <alignment horizontal="center" vertical="center" wrapText="1" readingOrder="1"/>
      <protection hidden="1"/>
    </xf>
    <xf numFmtId="0" fontId="7" fillId="2" borderId="12" xfId="0" applyFont="1" applyFill="1" applyBorder="1" applyAlignment="1" applyProtection="1">
      <alignment horizontal="center" vertical="center" wrapText="1" readingOrder="1"/>
      <protection hidden="1"/>
    </xf>
    <xf numFmtId="0" fontId="7" fillId="2" borderId="13" xfId="0" applyFont="1" applyFill="1" applyBorder="1" applyAlignment="1" applyProtection="1">
      <alignment horizontal="center" vertical="center" wrapText="1" readingOrder="1"/>
      <protection hidden="1"/>
    </xf>
    <xf numFmtId="0" fontId="8" fillId="4" borderId="11" xfId="0" applyFont="1" applyFill="1" applyBorder="1" applyAlignment="1" applyProtection="1">
      <alignment horizontal="left" vertical="center" wrapText="1" readingOrder="1"/>
      <protection hidden="1"/>
    </xf>
    <xf numFmtId="0" fontId="8" fillId="5" borderId="11" xfId="0" applyFont="1" applyFill="1" applyBorder="1" applyAlignment="1" applyProtection="1">
      <alignment vertical="center" wrapText="1" readingOrder="1"/>
      <protection hidden="1"/>
    </xf>
    <xf numFmtId="0" fontId="7" fillId="2" borderId="17" xfId="0" applyFont="1" applyFill="1" applyBorder="1" applyAlignment="1" applyProtection="1">
      <alignment horizontal="center" vertical="center" wrapText="1" readingOrder="1"/>
      <protection hidden="1"/>
    </xf>
    <xf numFmtId="0" fontId="7" fillId="2" borderId="18" xfId="0" applyFont="1" applyFill="1" applyBorder="1" applyAlignment="1" applyProtection="1">
      <alignment horizontal="center" vertical="center" wrapText="1" readingOrder="1"/>
      <protection hidden="1"/>
    </xf>
    <xf numFmtId="0" fontId="8" fillId="6" borderId="0" xfId="0" applyFont="1" applyFill="1" applyBorder="1" applyAlignment="1" applyProtection="1">
      <alignment horizontal="left" vertical="center" wrapText="1" readingOrder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5514A"/>
      <color rgb="FFD4C1DD"/>
      <color rgb="FF387C71"/>
      <color rgb="FFC0A4CC"/>
      <color rgb="FFBE7CAA"/>
      <color rgb="FF580058"/>
      <color rgb="FF96C0B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</xdr:colOff>
      <xdr:row>14</xdr:row>
      <xdr:rowOff>135784</xdr:rowOff>
    </xdr:from>
    <xdr:to>
      <xdr:col>2</xdr:col>
      <xdr:colOff>535504</xdr:colOff>
      <xdr:row>16</xdr:row>
      <xdr:rowOff>1681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96E65C-A152-4E93-B214-820946886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" y="3669559"/>
          <a:ext cx="604084" cy="457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new.azwater.gov/5MP/meetings" TargetMode="External"/><Relationship Id="rId2" Type="http://schemas.openxmlformats.org/officeDocument/2006/relationships/hyperlink" Target="https://new.azwater.gov/sites/default/files/media/2020-06-22_Turf_Breakout.pdf" TargetMode="External"/><Relationship Id="rId1" Type="http://schemas.openxmlformats.org/officeDocument/2006/relationships/hyperlink" Target="https://www.youtube.com/watch?v=Hl5a8STkGT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new.azwater.gov/sites/default/files/media/2020-08-04_Turf_Breakout_Presentation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66EB-07C4-4E7A-BB28-0A9308AC13A9}">
  <sheetPr codeName="Sheet1"/>
  <dimension ref="A1:I24"/>
  <sheetViews>
    <sheetView showGridLines="0" tabSelected="1" zoomScale="160" zoomScaleNormal="160" workbookViewId="0">
      <selection activeCell="D11" sqref="D11"/>
    </sheetView>
  </sheetViews>
  <sheetFormatPr defaultRowHeight="14.45"/>
  <cols>
    <col min="1" max="1" width="2.28515625" customWidth="1"/>
    <col min="2" max="2" width="1.7109375" customWidth="1"/>
    <col min="3" max="3" width="32.5703125" customWidth="1"/>
    <col min="4" max="4" width="14.85546875" customWidth="1"/>
    <col min="5" max="5" width="8.85546875" customWidth="1"/>
    <col min="6" max="6" width="37.42578125" customWidth="1"/>
    <col min="7" max="7" width="21.85546875" customWidth="1"/>
    <col min="8" max="8" width="2.140625" customWidth="1"/>
    <col min="9" max="9" width="2.28515625" customWidth="1"/>
  </cols>
  <sheetData>
    <row r="1" spans="1:9" ht="12" customHeight="1" thickBot="1"/>
    <row r="2" spans="1:9" ht="23.45">
      <c r="B2" s="2"/>
      <c r="C2" s="6" t="s">
        <v>0</v>
      </c>
      <c r="D2" s="7"/>
      <c r="E2" s="7"/>
      <c r="F2" s="7"/>
      <c r="G2" s="7"/>
      <c r="H2" s="8" t="s">
        <v>1</v>
      </c>
    </row>
    <row r="3" spans="1:9">
      <c r="B3" s="3"/>
      <c r="C3" s="9"/>
      <c r="D3" s="9"/>
      <c r="E3" s="9"/>
      <c r="F3" s="9"/>
      <c r="G3" s="9"/>
      <c r="H3" s="10"/>
    </row>
    <row r="4" spans="1:9" ht="33.6" customHeight="1" thickBot="1">
      <c r="A4" s="1"/>
      <c r="B4" s="3"/>
      <c r="C4" s="11" t="s">
        <v>2</v>
      </c>
      <c r="D4" s="12"/>
      <c r="E4" s="12"/>
      <c r="F4" s="47" t="s">
        <v>3</v>
      </c>
      <c r="G4" s="47"/>
      <c r="H4" s="10"/>
      <c r="I4" s="1"/>
    </row>
    <row r="5" spans="1:9" ht="19.149999999999999" thickTop="1" thickBot="1">
      <c r="B5" s="3"/>
      <c r="C5" s="13" t="s">
        <v>4</v>
      </c>
      <c r="D5" s="25"/>
      <c r="E5" s="9"/>
      <c r="F5" s="13" t="s">
        <v>5</v>
      </c>
      <c r="G5" s="14" t="str">
        <f>IF(D13="Choose AMA","",IF((D5/D7)&gt;5,"Over 5 Acres/Hole","Under 5 Acres/Hole"))</f>
        <v/>
      </c>
      <c r="H5" s="10"/>
      <c r="I5" s="1"/>
    </row>
    <row r="6" spans="1:9" ht="19.149999999999999" thickTop="1" thickBot="1">
      <c r="B6" s="3"/>
      <c r="C6" s="13"/>
      <c r="D6" s="15"/>
      <c r="E6" s="9"/>
      <c r="F6" s="13"/>
      <c r="G6" s="15"/>
      <c r="H6" s="10"/>
      <c r="I6" s="1"/>
    </row>
    <row r="7" spans="1:9" ht="19.149999999999999" thickTop="1" thickBot="1">
      <c r="B7" s="3"/>
      <c r="C7" s="13" t="s">
        <v>6</v>
      </c>
      <c r="D7" s="25"/>
      <c r="E7" s="9"/>
      <c r="F7" s="13" t="s">
        <v>7</v>
      </c>
      <c r="G7" s="16" t="str">
        <f>IF(D13="Choose AMA","",(IF(AND(D13="Prescott",G5="Under 5 Acres/Hole",((D5/D7)&lt;=3.6)),((D5/D7)*5.24),IF(AND(D13="Prescott",G5="Under 5 Acres/Hole",((D5/D7)&gt;3.6)),(3.6*5.24),IF(AND(D13="Prescott",G5="Over 5 Acres/Hole"),(2.8*5.24),IF(AND(G5="Under 5 Acres/Hole",((D5/D7)&lt;=3.6)),((D5/D7)*5.84),IF(AND(G5="Under 5 Acres/Hole",((D5/D7)&gt;3.6)),(3.6*5.84),(2.8*5.84)))))))*D7)</f>
        <v/>
      </c>
      <c r="H7" s="10"/>
      <c r="I7" s="1"/>
    </row>
    <row r="8" spans="1:9" ht="19.149999999999999" thickTop="1" thickBot="1">
      <c r="B8" s="3"/>
      <c r="C8" s="13"/>
      <c r="D8" s="15"/>
      <c r="E8" s="9"/>
      <c r="F8" s="13"/>
      <c r="G8" s="17"/>
      <c r="H8" s="10"/>
      <c r="I8" s="1"/>
    </row>
    <row r="9" spans="1:9" ht="19.149999999999999" thickTop="1" thickBot="1">
      <c r="B9" s="3"/>
      <c r="C9" s="13" t="s">
        <v>8</v>
      </c>
      <c r="D9" s="25"/>
      <c r="E9" s="9"/>
      <c r="F9" s="13" t="s">
        <v>9</v>
      </c>
      <c r="G9" s="16" t="str">
        <f>IF(D13="Choose AMA","",(IF(AND(D13="Prescott",G5="Over 5 Acres/Hole"),((5-2.8)*3.62),IF(AND(D13="Prescott",G5="Under 5 Acres/Hole",((D5/D7)&lt;=3.6)),0,IF(AND(D13="Prescott",G5="Under 5 Acres/Hole",((D5/D7)&gt;3.6)),((5-3.6)*3.62),IF(G5="Over 5 Acres/Hole",((5-2.8)*4.22),IF(AND(G5="Under 5 Acres/Hole",((D5/D7)&lt;=3.6)),0,IF(AND(G5="Under 5 Acres/Hole",((D5/D7)&lt;5)),(((D5/D7)-3.6)*4.22),((5-3.6)*4.22))))))))*D7)</f>
        <v/>
      </c>
      <c r="H9" s="10"/>
      <c r="I9" s="1"/>
    </row>
    <row r="10" spans="1:9" ht="19.149999999999999" thickTop="1" thickBot="1">
      <c r="B10" s="3"/>
      <c r="C10" s="13"/>
      <c r="D10" s="15"/>
      <c r="E10" s="9"/>
      <c r="F10" s="13"/>
      <c r="G10" s="17"/>
      <c r="H10" s="10"/>
      <c r="I10" s="1"/>
    </row>
    <row r="11" spans="1:9" ht="19.149999999999999" thickTop="1" thickBot="1">
      <c r="B11" s="3"/>
      <c r="C11" s="13" t="s">
        <v>10</v>
      </c>
      <c r="D11" s="25"/>
      <c r="E11" s="9"/>
      <c r="F11" s="13" t="s">
        <v>11</v>
      </c>
      <c r="G11" s="16" t="str">
        <f>IF(D13="Choose AMA","",(IF(G5="Under 5 Acres/Hole",0,IF(OR(D13="Prescott",D13="Tucson",D13="Santa Cruz "),0,IF(AND(G5="Over 5 Acres/Hole",((D5/D7)&lt;=10)),(2.5*((D5/D7)-5)),(5*2.5))))*D7))</f>
        <v/>
      </c>
      <c r="H11" s="10"/>
      <c r="I11" s="1"/>
    </row>
    <row r="12" spans="1:9" ht="19.149999999999999" thickTop="1" thickBot="1">
      <c r="B12" s="3"/>
      <c r="C12" s="9"/>
      <c r="D12" s="9"/>
      <c r="E12" s="9"/>
      <c r="F12" s="13"/>
      <c r="G12" s="17"/>
      <c r="H12" s="10"/>
      <c r="I12" s="1"/>
    </row>
    <row r="13" spans="1:9" ht="19.149999999999999" thickTop="1" thickBot="1">
      <c r="B13" s="3"/>
      <c r="C13" s="13" t="s">
        <v>12</v>
      </c>
      <c r="D13" s="26" t="s">
        <v>13</v>
      </c>
      <c r="E13" s="18"/>
      <c r="F13" s="13" t="s">
        <v>14</v>
      </c>
      <c r="G13" s="16" t="str">
        <f>IF(D13="Choose AMA","",IF(AND(D13="Phoenix",(D11&lt;=1989)),(D9*6.2),IF(AND(D13="Pinal",(D11&lt;=1986)),(D9*6.2),IF(AND(D13="Prescott",(D11&lt;=1984)),(D9*5.5),IF(AND(D13="Tucson",(D11&lt;=1991)),(D9*5.8),IF(AND(D13="Santa Cruz ",(D11&lt;=1991)),(D9*5.8),IF((D9*G14)&lt;=(G14*D7*0.14),(D9*G14),(0.14*D7*G14))))))))</f>
        <v/>
      </c>
      <c r="H13" s="10"/>
      <c r="I13" s="1"/>
    </row>
    <row r="14" spans="1:9" ht="19.149999999999999" thickTop="1" thickBot="1">
      <c r="B14" s="3"/>
      <c r="C14" s="19"/>
      <c r="D14" s="9"/>
      <c r="E14" s="9"/>
      <c r="F14" s="13"/>
      <c r="G14" s="20">
        <f>IF(D13="Phoenix", 6.2, IF(D13="Pinal", 6.2, IF(D13="Prescott",5.5, 5.8)))</f>
        <v>5.8</v>
      </c>
      <c r="H14" s="10"/>
      <c r="I14" s="1"/>
    </row>
    <row r="15" spans="1:9" ht="31.9" customHeight="1" thickTop="1" thickBot="1">
      <c r="B15" s="4"/>
      <c r="C15" s="9"/>
      <c r="D15" s="9"/>
      <c r="E15" s="9"/>
      <c r="F15" s="21" t="s">
        <v>15</v>
      </c>
      <c r="G15" s="22">
        <f>(SUM(G7:G13))</f>
        <v>0</v>
      </c>
      <c r="H15" s="10"/>
      <c r="I15" s="1"/>
    </row>
    <row r="16" spans="1:9" ht="15" customHeight="1" thickTop="1">
      <c r="B16" s="4"/>
      <c r="C16" s="9"/>
      <c r="D16" s="9"/>
      <c r="E16" s="9"/>
      <c r="F16" s="48"/>
      <c r="G16" s="48"/>
      <c r="H16" s="10"/>
      <c r="I16" s="1"/>
    </row>
    <row r="17" spans="2:9" ht="67.900000000000006" customHeight="1" thickBot="1">
      <c r="B17" s="5" t="s">
        <v>16</v>
      </c>
      <c r="C17" s="23"/>
      <c r="D17" s="23"/>
      <c r="E17" s="23"/>
      <c r="F17" s="49" t="s">
        <v>17</v>
      </c>
      <c r="G17" s="50"/>
      <c r="H17" s="24"/>
      <c r="I17" s="1"/>
    </row>
    <row r="24" spans="2:9">
      <c r="G24" s="1"/>
    </row>
  </sheetData>
  <sheetProtection algorithmName="SHA-512" hashValue="0MMp8VrfVkUnaym5OhS9kfU6/tAiQ74W0KqzUUWr7eO0r289oESyysjmz0aeFmwoqOsqdvsCu5KIgV6vrepBMA==" saltValue="62t/Tj8Ah20RL+ODS+rKjw==" spinCount="100000" sheet="1" objects="1" scenarios="1" selectLockedCells="1"/>
  <mergeCells count="3">
    <mergeCell ref="F4:G4"/>
    <mergeCell ref="F16:G16"/>
    <mergeCell ref="F17:G17"/>
  </mergeCells>
  <dataValidations count="1">
    <dataValidation type="list" allowBlank="1" showInputMessage="1" showErrorMessage="1" sqref="D13" xr:uid="{F5E5E019-32B5-493A-8216-A6C80082E58A}">
      <formula1>"Choose AMA,Prescott, Phoenix, Pinal, Tucson, Santa Cruz 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5252-4BF3-403F-868A-D16703267DA8}">
  <dimension ref="B4:K39"/>
  <sheetViews>
    <sheetView showGridLines="0" zoomScale="110" zoomScaleNormal="110" workbookViewId="0">
      <selection activeCell="F43" sqref="F43"/>
    </sheetView>
  </sheetViews>
  <sheetFormatPr defaultColWidth="8.85546875" defaultRowHeight="14.45"/>
  <cols>
    <col min="1" max="1" width="2.85546875" style="27" customWidth="1"/>
    <col min="2" max="2" width="3.140625" style="27" customWidth="1"/>
    <col min="3" max="4" width="23.42578125" style="27" customWidth="1"/>
    <col min="5" max="5" width="22.85546875" style="27" customWidth="1"/>
    <col min="6" max="6" width="29.7109375" style="27" customWidth="1"/>
    <col min="7" max="7" width="22.85546875" style="27" customWidth="1"/>
    <col min="8" max="8" width="30.5703125" style="27" customWidth="1"/>
    <col min="9" max="9" width="3.7109375" style="27" customWidth="1"/>
    <col min="10" max="10" width="18.42578125" style="27" customWidth="1"/>
    <col min="11" max="16384" width="8.85546875" style="27"/>
  </cols>
  <sheetData>
    <row r="4" spans="2:11" ht="15" thickBot="1"/>
    <row r="5" spans="2:11" ht="33.6" customHeight="1">
      <c r="B5" s="28"/>
      <c r="C5" s="39" t="s">
        <v>18</v>
      </c>
      <c r="D5" s="39"/>
      <c r="E5" s="7"/>
      <c r="F5" s="7"/>
      <c r="G5" s="7"/>
      <c r="H5" s="40"/>
      <c r="I5" s="8" t="s">
        <v>1</v>
      </c>
      <c r="K5" s="29"/>
    </row>
    <row r="6" spans="2:11" ht="42" customHeight="1">
      <c r="B6" s="30"/>
      <c r="C6" s="55" t="s">
        <v>19</v>
      </c>
      <c r="D6" s="60" t="s">
        <v>12</v>
      </c>
      <c r="E6" s="56" t="s">
        <v>20</v>
      </c>
      <c r="F6" s="56"/>
      <c r="G6" s="56" t="s">
        <v>21</v>
      </c>
      <c r="H6" s="57"/>
      <c r="I6" s="10"/>
    </row>
    <row r="7" spans="2:11" ht="23.45">
      <c r="B7" s="30"/>
      <c r="C7" s="55"/>
      <c r="D7" s="61"/>
      <c r="E7" s="41" t="s">
        <v>22</v>
      </c>
      <c r="F7" s="41" t="s">
        <v>23</v>
      </c>
      <c r="G7" s="41" t="s">
        <v>22</v>
      </c>
      <c r="H7" s="42" t="s">
        <v>23</v>
      </c>
      <c r="I7" s="10"/>
    </row>
    <row r="8" spans="2:11" ht="27.6" customHeight="1">
      <c r="B8" s="30"/>
      <c r="C8" s="53" t="s">
        <v>24</v>
      </c>
      <c r="D8" s="43" t="s">
        <v>25</v>
      </c>
      <c r="E8" s="43" t="s">
        <v>26</v>
      </c>
      <c r="F8" s="58" t="s">
        <v>27</v>
      </c>
      <c r="G8" s="43" t="s">
        <v>26</v>
      </c>
      <c r="H8" s="58" t="s">
        <v>28</v>
      </c>
      <c r="I8" s="10"/>
    </row>
    <row r="9" spans="2:11" ht="27.6" customHeight="1">
      <c r="B9" s="30"/>
      <c r="C9" s="53"/>
      <c r="D9" s="43" t="s">
        <v>29</v>
      </c>
      <c r="E9" s="58" t="s">
        <v>30</v>
      </c>
      <c r="F9" s="58"/>
      <c r="G9" s="58" t="s">
        <v>30</v>
      </c>
      <c r="H9" s="58"/>
      <c r="I9" s="10"/>
    </row>
    <row r="10" spans="2:11" ht="27.6" customHeight="1">
      <c r="B10" s="30"/>
      <c r="C10" s="53"/>
      <c r="D10" s="43" t="s">
        <v>31</v>
      </c>
      <c r="E10" s="58"/>
      <c r="F10" s="58"/>
      <c r="G10" s="58"/>
      <c r="H10" s="58"/>
      <c r="I10" s="10"/>
    </row>
    <row r="11" spans="2:11" ht="27.6" customHeight="1">
      <c r="B11" s="30"/>
      <c r="C11" s="53"/>
      <c r="D11" s="43" t="s">
        <v>32</v>
      </c>
      <c r="E11" s="58"/>
      <c r="F11" s="58"/>
      <c r="G11" s="58"/>
      <c r="H11" s="58"/>
      <c r="I11" s="10"/>
    </row>
    <row r="12" spans="2:11" ht="27.6" customHeight="1">
      <c r="B12" s="30"/>
      <c r="C12" s="53"/>
      <c r="D12" s="43" t="s">
        <v>33</v>
      </c>
      <c r="E12" s="58"/>
      <c r="F12" s="58"/>
      <c r="G12" s="58"/>
      <c r="H12" s="58"/>
      <c r="I12" s="10"/>
    </row>
    <row r="13" spans="2:11" ht="27.6" customHeight="1">
      <c r="B13" s="30"/>
      <c r="C13" s="52" t="s">
        <v>34</v>
      </c>
      <c r="D13" s="46" t="s">
        <v>25</v>
      </c>
      <c r="E13" s="44" t="s">
        <v>35</v>
      </c>
      <c r="F13" s="59" t="s">
        <v>36</v>
      </c>
      <c r="G13" s="44" t="s">
        <v>35</v>
      </c>
      <c r="H13" s="59" t="s">
        <v>37</v>
      </c>
      <c r="I13" s="10"/>
    </row>
    <row r="14" spans="2:11" ht="27.6" customHeight="1">
      <c r="B14" s="30"/>
      <c r="C14" s="52"/>
      <c r="D14" s="46" t="s">
        <v>29</v>
      </c>
      <c r="E14" s="59" t="s">
        <v>38</v>
      </c>
      <c r="F14" s="59"/>
      <c r="G14" s="59" t="s">
        <v>38</v>
      </c>
      <c r="H14" s="59"/>
      <c r="I14" s="10"/>
    </row>
    <row r="15" spans="2:11" ht="27.6" customHeight="1">
      <c r="B15" s="30"/>
      <c r="C15" s="52"/>
      <c r="D15" s="46" t="s">
        <v>31</v>
      </c>
      <c r="E15" s="59"/>
      <c r="F15" s="59"/>
      <c r="G15" s="59"/>
      <c r="H15" s="59"/>
      <c r="I15" s="10"/>
    </row>
    <row r="16" spans="2:11" ht="27.6" customHeight="1">
      <c r="B16" s="30"/>
      <c r="C16" s="52"/>
      <c r="D16" s="46" t="s">
        <v>32</v>
      </c>
      <c r="E16" s="59"/>
      <c r="F16" s="59"/>
      <c r="G16" s="59"/>
      <c r="H16" s="59"/>
      <c r="I16" s="10"/>
    </row>
    <row r="17" spans="2:9" ht="27.6" customHeight="1">
      <c r="B17" s="30"/>
      <c r="C17" s="52"/>
      <c r="D17" s="46" t="s">
        <v>33</v>
      </c>
      <c r="E17" s="59"/>
      <c r="F17" s="59"/>
      <c r="G17" s="59"/>
      <c r="H17" s="59"/>
      <c r="I17" s="10"/>
    </row>
    <row r="18" spans="2:9" ht="27.6" customHeight="1">
      <c r="B18" s="30"/>
      <c r="C18" s="53" t="s">
        <v>39</v>
      </c>
      <c r="D18" s="43" t="s">
        <v>25</v>
      </c>
      <c r="E18" s="54" t="s">
        <v>40</v>
      </c>
      <c r="F18" s="54" t="s">
        <v>41</v>
      </c>
      <c r="G18" s="45" t="s">
        <v>40</v>
      </c>
      <c r="H18" s="45" t="s">
        <v>42</v>
      </c>
      <c r="I18" s="10"/>
    </row>
    <row r="19" spans="2:9" ht="27.6" customHeight="1">
      <c r="B19" s="30"/>
      <c r="C19" s="53"/>
      <c r="D19" s="43" t="s">
        <v>29</v>
      </c>
      <c r="E19" s="54"/>
      <c r="F19" s="54"/>
      <c r="G19" s="54" t="s">
        <v>43</v>
      </c>
      <c r="H19" s="54" t="s">
        <v>44</v>
      </c>
      <c r="I19" s="10"/>
    </row>
    <row r="20" spans="2:9" ht="27.6" customHeight="1">
      <c r="B20" s="30"/>
      <c r="C20" s="53"/>
      <c r="D20" s="43" t="s">
        <v>31</v>
      </c>
      <c r="E20" s="54"/>
      <c r="F20" s="54"/>
      <c r="G20" s="54"/>
      <c r="H20" s="54"/>
      <c r="I20" s="10"/>
    </row>
    <row r="21" spans="2:9" ht="27.6" customHeight="1">
      <c r="B21" s="30"/>
      <c r="C21" s="53"/>
      <c r="D21" s="43" t="s">
        <v>32</v>
      </c>
      <c r="E21" s="54"/>
      <c r="F21" s="54"/>
      <c r="G21" s="45" t="s">
        <v>40</v>
      </c>
      <c r="H21" s="45" t="s">
        <v>42</v>
      </c>
      <c r="I21" s="10"/>
    </row>
    <row r="22" spans="2:9" ht="27.6" customHeight="1">
      <c r="B22" s="30"/>
      <c r="C22" s="53"/>
      <c r="D22" s="43" t="s">
        <v>33</v>
      </c>
      <c r="E22" s="54"/>
      <c r="F22" s="54"/>
      <c r="G22" s="45" t="s">
        <v>40</v>
      </c>
      <c r="H22" s="45" t="s">
        <v>42</v>
      </c>
      <c r="I22" s="10"/>
    </row>
    <row r="23" spans="2:9" ht="48" customHeight="1">
      <c r="B23" s="30"/>
      <c r="C23" s="52" t="s">
        <v>8</v>
      </c>
      <c r="D23" s="46" t="s">
        <v>25</v>
      </c>
      <c r="E23" s="46" t="s">
        <v>45</v>
      </c>
      <c r="F23" s="46" t="s">
        <v>46</v>
      </c>
      <c r="G23" s="46" t="s">
        <v>45</v>
      </c>
      <c r="H23" s="44" t="s">
        <v>46</v>
      </c>
      <c r="I23" s="10"/>
    </row>
    <row r="24" spans="2:9" ht="48" customHeight="1">
      <c r="B24" s="30"/>
      <c r="C24" s="52"/>
      <c r="D24" s="46" t="s">
        <v>29</v>
      </c>
      <c r="E24" s="51" t="s">
        <v>47</v>
      </c>
      <c r="F24" s="46" t="s">
        <v>48</v>
      </c>
      <c r="G24" s="51" t="s">
        <v>47</v>
      </c>
      <c r="H24" s="44" t="s">
        <v>48</v>
      </c>
      <c r="I24" s="10"/>
    </row>
    <row r="25" spans="2:9" ht="48" customHeight="1">
      <c r="B25" s="30"/>
      <c r="C25" s="52"/>
      <c r="D25" s="46" t="s">
        <v>31</v>
      </c>
      <c r="E25" s="51"/>
      <c r="F25" s="46" t="s">
        <v>49</v>
      </c>
      <c r="G25" s="51"/>
      <c r="H25" s="44" t="s">
        <v>49</v>
      </c>
      <c r="I25" s="10"/>
    </row>
    <row r="26" spans="2:9" ht="27.6" customHeight="1">
      <c r="B26" s="30"/>
      <c r="C26" s="52"/>
      <c r="D26" s="46" t="s">
        <v>32</v>
      </c>
      <c r="E26" s="51" t="s">
        <v>50</v>
      </c>
      <c r="F26" s="51" t="s">
        <v>51</v>
      </c>
      <c r="G26" s="51" t="s">
        <v>50</v>
      </c>
      <c r="H26" s="51" t="s">
        <v>51</v>
      </c>
      <c r="I26" s="10"/>
    </row>
    <row r="27" spans="2:9" ht="27.6" customHeight="1">
      <c r="B27" s="30"/>
      <c r="C27" s="52"/>
      <c r="D27" s="46" t="s">
        <v>33</v>
      </c>
      <c r="E27" s="51"/>
      <c r="F27" s="51"/>
      <c r="G27" s="51"/>
      <c r="H27" s="51"/>
      <c r="I27" s="10"/>
    </row>
    <row r="28" spans="2:9" ht="15.6">
      <c r="B28" s="30"/>
      <c r="C28" s="31" t="s">
        <v>52</v>
      </c>
      <c r="D28" s="31"/>
      <c r="E28" s="32"/>
      <c r="F28" s="32"/>
      <c r="G28" s="9"/>
      <c r="H28" s="9"/>
      <c r="I28" s="10"/>
    </row>
    <row r="29" spans="2:9" ht="18">
      <c r="B29" s="30"/>
      <c r="C29" s="31" t="s">
        <v>53</v>
      </c>
      <c r="D29" s="31"/>
      <c r="E29" s="32"/>
      <c r="F29" s="32"/>
      <c r="G29" s="13"/>
      <c r="H29" s="9"/>
      <c r="I29" s="10"/>
    </row>
    <row r="30" spans="2:9" ht="18">
      <c r="B30" s="30"/>
      <c r="C30" s="31" t="s">
        <v>54</v>
      </c>
      <c r="D30" s="31"/>
      <c r="E30" s="32"/>
      <c r="F30" s="32"/>
      <c r="G30" s="13"/>
      <c r="H30" s="9"/>
      <c r="I30" s="10"/>
    </row>
    <row r="31" spans="2:9">
      <c r="B31" s="30"/>
      <c r="C31" s="33"/>
      <c r="D31" s="33"/>
      <c r="E31" s="9"/>
      <c r="F31" s="9"/>
      <c r="G31" s="9"/>
      <c r="H31" s="9"/>
      <c r="I31" s="10"/>
    </row>
    <row r="32" spans="2:9" ht="23.45">
      <c r="B32" s="30"/>
      <c r="C32" s="62" t="s">
        <v>55</v>
      </c>
      <c r="D32" s="62"/>
      <c r="E32" s="9"/>
      <c r="F32" s="9"/>
      <c r="G32" s="9"/>
      <c r="H32" s="9"/>
      <c r="I32" s="10"/>
    </row>
    <row r="33" spans="2:9" ht="15.6">
      <c r="B33" s="30"/>
      <c r="C33" s="34" t="s">
        <v>56</v>
      </c>
      <c r="D33" s="34"/>
      <c r="E33" s="35"/>
      <c r="F33" s="35"/>
      <c r="G33" s="35"/>
      <c r="H33" s="9"/>
      <c r="I33" s="10"/>
    </row>
    <row r="34" spans="2:9" ht="15.6">
      <c r="B34" s="30"/>
      <c r="C34" s="34" t="s">
        <v>57</v>
      </c>
      <c r="D34" s="34"/>
      <c r="E34" s="35"/>
      <c r="F34" s="35"/>
      <c r="G34" s="35"/>
      <c r="H34" s="9"/>
      <c r="I34" s="10"/>
    </row>
    <row r="35" spans="2:9" ht="15.6">
      <c r="B35" s="30"/>
      <c r="C35" s="34" t="s">
        <v>58</v>
      </c>
      <c r="D35" s="35"/>
      <c r="E35" s="35"/>
      <c r="F35" s="35"/>
      <c r="G35" s="35"/>
      <c r="H35" s="9"/>
      <c r="I35" s="10"/>
    </row>
    <row r="36" spans="2:9" ht="15.6">
      <c r="B36" s="30"/>
      <c r="C36" s="34" t="s">
        <v>59</v>
      </c>
      <c r="D36" s="35"/>
      <c r="E36" s="35"/>
      <c r="F36" s="35"/>
      <c r="G36" s="35"/>
      <c r="H36" s="9"/>
      <c r="I36" s="10"/>
    </row>
    <row r="37" spans="2:9" ht="13.9" customHeight="1">
      <c r="B37" s="30"/>
      <c r="C37" s="36"/>
      <c r="D37" s="36"/>
      <c r="E37" s="9"/>
      <c r="F37" s="9"/>
      <c r="G37" s="9"/>
      <c r="H37" s="9"/>
      <c r="I37" s="10"/>
    </row>
    <row r="38" spans="2:9" ht="15" thickBot="1">
      <c r="B38" s="37" t="s">
        <v>16</v>
      </c>
      <c r="C38" s="23"/>
      <c r="D38" s="23"/>
      <c r="E38" s="23"/>
      <c r="F38" s="23"/>
      <c r="G38" s="23"/>
      <c r="H38" s="23"/>
      <c r="I38" s="24"/>
    </row>
    <row r="39" spans="2:9">
      <c r="C39" s="38"/>
      <c r="D39" s="38"/>
    </row>
  </sheetData>
  <sheetProtection algorithmName="SHA-512" hashValue="JOy1OvvIzp10RLu6bvx3DHivsOeECQUOqplvzk3A8VB9fdBA1m4j849RASvzgEb5T3v3EX85JboGRY0RvTWRbA==" saltValue="7R+w50wGpX7byPb66Uc+1Q==" spinCount="100000" sheet="1" objects="1" scenarios="1" selectLockedCells="1"/>
  <mergeCells count="26">
    <mergeCell ref="C6:C7"/>
    <mergeCell ref="E6:F6"/>
    <mergeCell ref="G6:H6"/>
    <mergeCell ref="C8:C12"/>
    <mergeCell ref="C13:C17"/>
    <mergeCell ref="E9:E12"/>
    <mergeCell ref="F8:F12"/>
    <mergeCell ref="G9:G12"/>
    <mergeCell ref="H8:H12"/>
    <mergeCell ref="H13:H17"/>
    <mergeCell ref="F13:F17"/>
    <mergeCell ref="E14:E17"/>
    <mergeCell ref="G14:G17"/>
    <mergeCell ref="D6:D7"/>
    <mergeCell ref="C18:C22"/>
    <mergeCell ref="E18:E22"/>
    <mergeCell ref="F18:F22"/>
    <mergeCell ref="G19:G20"/>
    <mergeCell ref="H19:H20"/>
    <mergeCell ref="F26:F27"/>
    <mergeCell ref="G24:G25"/>
    <mergeCell ref="G26:G27"/>
    <mergeCell ref="H26:H27"/>
    <mergeCell ref="C23:C27"/>
    <mergeCell ref="E24:E25"/>
    <mergeCell ref="E26:E27"/>
  </mergeCells>
  <hyperlinks>
    <hyperlink ref="C33" r:id="rId1" location="action=share" display="Turf 5MP Subgroup Management Proposed Turf Conservation Program Presentation" xr:uid="{4C0E6353-37E5-4ADC-8166-BBB38E7429FD}"/>
    <hyperlink ref="C34" r:id="rId2" display="Turf 5MP Subgroup Management Plan Work Group Proposed Turf Conservation Program Presentation" xr:uid="{84635E23-921F-491D-B7E7-281D682F00E2}"/>
    <hyperlink ref="C35" r:id="rId3" xr:uid="{DF1C39D9-1F5B-47CC-82C2-519CD885BA08}"/>
    <hyperlink ref="C36" r:id="rId4" xr:uid="{0D8CB68F-3D3B-425B-A53E-688D55F165F6}"/>
  </hyperlinks>
  <pageMargins left="0.7" right="0.7" top="0.75" bottom="0.75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2F22024C37C4DA63AE0FBBBC5F493" ma:contentTypeVersion="9" ma:contentTypeDescription="Create a new document." ma:contentTypeScope="" ma:versionID="e989a4a317081c143aece14929be0b64">
  <xsd:schema xmlns:xsd="http://www.w3.org/2001/XMLSchema" xmlns:xs="http://www.w3.org/2001/XMLSchema" xmlns:p="http://schemas.microsoft.com/office/2006/metadata/properties" xmlns:ns2="31f14a84-b6c7-4b42-9136-3e4acd5a507c" xmlns:ns3="1acb2744-89de-4e3a-9dea-652f9d9394a5" targetNamespace="http://schemas.microsoft.com/office/2006/metadata/properties" ma:root="true" ma:fieldsID="23dee98a7cf9f26c7a58986a0e1fc5aa" ns2:_="" ns3:_="">
    <xsd:import namespace="31f14a84-b6c7-4b42-9136-3e4acd5a507c"/>
    <xsd:import namespace="1acb2744-89de-4e3a-9dea-652f9d939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4a84-b6c7-4b42-9136-3e4acd5a5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b2744-89de-4e3a-9dea-652f9d9394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6DCCB5-502C-4920-BE40-DDA62CB25A2A}"/>
</file>

<file path=customXml/itemProps2.xml><?xml version="1.0" encoding="utf-8"?>
<ds:datastoreItem xmlns:ds="http://schemas.openxmlformats.org/officeDocument/2006/customXml" ds:itemID="{36918618-E4AC-4BCC-85F5-138459A0B5E6}"/>
</file>

<file path=customXml/itemProps3.xml><?xml version="1.0" encoding="utf-8"?>
<ds:datastoreItem xmlns:ds="http://schemas.openxmlformats.org/officeDocument/2006/customXml" ds:itemID="{93515CE9-35B6-40A0-B956-CEDE34CB7C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Long-Rodriguez</dc:creator>
  <cp:keywords/>
  <dc:description/>
  <cp:lastModifiedBy/>
  <cp:revision/>
  <dcterms:created xsi:type="dcterms:W3CDTF">2020-07-20T18:49:23Z</dcterms:created>
  <dcterms:modified xsi:type="dcterms:W3CDTF">2020-08-04T18:40:30Z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0x01010025F2F22024C37C4DA63AE0FBBBC5F493</vt:lpwstr>
  </property>
</Properties>
</file>