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defaultThemeVersion="124226"/>
  <mc:AlternateContent xmlns:mc="http://schemas.openxmlformats.org/markup-compatibility/2006">
    <mc:Choice Requires="x15">
      <x15ac:absPath xmlns:x15ac="http://schemas.microsoft.com/office/spreadsheetml/2010/11/ac" url="J:\AMAs\GUACs\Phoenix\2021\2021.2.4\"/>
    </mc:Choice>
  </mc:AlternateContent>
  <xr:revisionPtr revIDLastSave="0" documentId="13_ncr:1_{C1433E55-B550-4C67-846A-DE2995853A3E}" xr6:coauthVersionLast="45" xr6:coauthVersionMax="45" xr10:uidLastSave="{00000000-0000-0000-0000-000000000000}"/>
  <bookViews>
    <workbookView xWindow="3810" yWindow="1810" windowWidth="19420" windowHeight="10560" tabRatio="689" xr2:uid="{00000000-000D-0000-FFFF-FFFF00000000}"/>
  </bookViews>
  <sheets>
    <sheet name="Jan.'21_ProjectDetails" sheetId="1" r:id="rId1"/>
    <sheet name="Jan.'21_BreakByStatus" sheetId="17" r:id="rId2"/>
    <sheet name="Jan.'21_BreakBySector" sheetId="21" r:id="rId3"/>
    <sheet name="Jan.'21_BreakByCategory" sheetId="19" r:id="rId4"/>
  </sheets>
  <definedNames>
    <definedName name="_xlnm.Print_Area" localSheetId="3">'Jan.''21_BreakByCategory'!$B$2:$G$11</definedName>
    <definedName name="_xlnm.Print_Area" localSheetId="2">'Jan.''21_BreakBySector'!$B$2:$G$9</definedName>
    <definedName name="_xlnm.Print_Area" localSheetId="1">'Jan.''21_BreakByStatus'!$B$2:$G$17</definedName>
    <definedName name="_xlnm.Print_Area" localSheetId="0">'Jan.''21_ProjectDetails'!$B$1:$I$21</definedName>
    <definedName name="_xlnm.Print_Titles" localSheetId="0">'Jan.''21_ProjectDetails'!$2:$2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3" i="19" l="1"/>
  <c r="G23" i="19" s="1"/>
  <c r="G15" i="19"/>
  <c r="E24" i="19"/>
  <c r="F16" i="19"/>
  <c r="F13" i="21"/>
  <c r="E20" i="21"/>
  <c r="F15" i="21"/>
  <c r="G28" i="17"/>
  <c r="G29" i="17" s="1"/>
  <c r="G13" i="17"/>
  <c r="F24" i="19" l="1"/>
  <c r="G16" i="19" s="1"/>
  <c r="G15" i="21"/>
  <c r="G13" i="21"/>
  <c r="F20" i="21"/>
  <c r="F11" i="19"/>
  <c r="G24" i="19" l="1"/>
  <c r="G20" i="21"/>
  <c r="G10" i="17"/>
  <c r="G11" i="17" s="1"/>
  <c r="G14" i="17" s="1"/>
  <c r="G17" i="17" s="1"/>
  <c r="E12" i="19" l="1"/>
  <c r="G16" i="17"/>
  <c r="E10" i="21" l="1"/>
  <c r="F4" i="19"/>
  <c r="F6" i="21" l="1"/>
  <c r="G6" i="21" s="1"/>
  <c r="F5" i="21" l="1"/>
  <c r="G5" i="21" l="1"/>
  <c r="F4" i="21"/>
  <c r="G4" i="21" s="1"/>
  <c r="G10" i="21" l="1"/>
  <c r="F10" i="21"/>
  <c r="F12" i="19" l="1"/>
  <c r="G4" i="19" s="1"/>
  <c r="G3" i="19" l="1"/>
  <c r="G11" i="19"/>
  <c r="G12" i="19" l="1"/>
</calcChain>
</file>

<file path=xl/sharedStrings.xml><?xml version="1.0" encoding="utf-8"?>
<sst xmlns="http://schemas.openxmlformats.org/spreadsheetml/2006/main" count="298" uniqueCount="142">
  <si>
    <t>Title</t>
  </si>
  <si>
    <t>Partner</t>
  </si>
  <si>
    <t>Amount</t>
  </si>
  <si>
    <t>Duration</t>
  </si>
  <si>
    <t>Description</t>
  </si>
  <si>
    <t>Status</t>
  </si>
  <si>
    <t>Arizona Project WET</t>
  </si>
  <si>
    <t>Water Conservation Management Program (WCMP)</t>
  </si>
  <si>
    <t>SMARTSCAPE has instructed landscape professionals in the fundamentals of design, installation, irrigation, and maintenance of low-water-use landscapes since 1994. SMARTSCAPE has been coordinated and funded in the Phoenix area by AMWUA. ADWR matching funding goes toward analysis of program impacts, administration of the SMARTSCAPE website, and increasing promotion and partnerships.</t>
  </si>
  <si>
    <t>AMWUA</t>
  </si>
  <si>
    <t>East Maricopa NRCD</t>
  </si>
  <si>
    <t>ADWR</t>
  </si>
  <si>
    <t>TBD</t>
  </si>
  <si>
    <t>AZ Project WET</t>
  </si>
  <si>
    <t>Area</t>
  </si>
  <si>
    <t>Conservation</t>
  </si>
  <si>
    <t>$60,000 over two years</t>
  </si>
  <si>
    <t>$15,000</t>
  </si>
  <si>
    <t>Augmentation</t>
  </si>
  <si>
    <t>Develop Best Management Practices program for use of irrigation controllers within municipal, golf, residential, and commercial settings.  Demonstrate potential savings from improved application and monitoring of smart controllers.</t>
  </si>
  <si>
    <t>Activities to facilitate recharge/storage</t>
  </si>
  <si>
    <t>In order to establish suitable monitoring sites within the Buckeye waterlogged area, ADWR may install one or more piezometers equipped with water level transducers.</t>
  </si>
  <si>
    <t>Conservation - Municipal</t>
  </si>
  <si>
    <t>Recharge / Augmentation</t>
  </si>
  <si>
    <t>Balance</t>
  </si>
  <si>
    <t>Project</t>
  </si>
  <si>
    <t>Category</t>
  </si>
  <si>
    <t>Sector</t>
  </si>
  <si>
    <t>Industrial</t>
  </si>
  <si>
    <t>Municipal</t>
  </si>
  <si>
    <t>Agricultural</t>
  </si>
  <si>
    <t>All</t>
  </si>
  <si>
    <t>Origin</t>
  </si>
  <si>
    <t>Renewal</t>
  </si>
  <si>
    <t>GW Pumpage by Sector</t>
  </si>
  <si>
    <t>$216,000 total for 2 year period</t>
  </si>
  <si>
    <t>Annually</t>
  </si>
  <si>
    <t>Examples: 1. Provide funding for recharge feasibility studies; 2. Provide funding for purchase of water for storage, or for purchase of credits;  3. Provide funding for studies of treatment of poor quality groundwater.</t>
  </si>
  <si>
    <t>Arizona Project WET, a recipient of ADWR Assistance Program funds since 2001, has developed and provided teacher workshops, Arizona-specific instructional materials, water education festivals and other innovative and valuable educational resources that promote the awareness, appreciation, knowledge, and stewardship of Arizona water resources. Renewal of IGA for $50,000 for one year from ADWR.</t>
  </si>
  <si>
    <t>Beginning fund balance</t>
  </si>
  <si>
    <t>IN PROGRESS</t>
  </si>
  <si>
    <t>TBD - Needs development</t>
  </si>
  <si>
    <t>Ongoing standing item</t>
  </si>
  <si>
    <t>Xeriscape Demonstration Garden</t>
  </si>
  <si>
    <t>City of Surprise</t>
  </si>
  <si>
    <t>Monitoring &amp; Assessing Water Availability</t>
  </si>
  <si>
    <t>Smartscape Professional Landscape Training</t>
  </si>
  <si>
    <t>Smart Controller Study - Best Management Practices (BMP) Approach</t>
  </si>
  <si>
    <t>Water Level Monitoring</t>
  </si>
  <si>
    <t>Water Conservation Management Program</t>
  </si>
  <si>
    <t xml:space="preserve">Water loss technical assistance program to support AMWUA cities, with assessing and improving their water loss performance, through water audits, and implementation of best management practices for water loss management, using AWWA M36 methodology. </t>
  </si>
  <si>
    <t>Design and installation of a xeriscape demonstration garden next to the City of Surprise Public Library, to educate residents on the benefits and beauty of Arizona-friendly landscape. The Garden area will also include a space for community interaction, including an arena for events and conservation classes to be conducted.</t>
  </si>
  <si>
    <t>Encumbered subtotal</t>
  </si>
  <si>
    <t>Current Projects- Encumbered Funds</t>
  </si>
  <si>
    <t>$20,000-$50,000</t>
  </si>
  <si>
    <t>Funding for purchase conservation outreach &amp; literature materials, and/or participation in conservation messaging, via billboards, traffic ads, or other media.</t>
  </si>
  <si>
    <t>Completed</t>
  </si>
  <si>
    <t>Cities</t>
  </si>
  <si>
    <t>Phoenix,  Glendale, Gilbert</t>
  </si>
  <si>
    <t>Phoenix, Glendale, Gilbert</t>
  </si>
  <si>
    <t>Water-Use It Wisely</t>
  </si>
  <si>
    <t>% by Category</t>
  </si>
  <si>
    <t>$ by Category</t>
  </si>
  <si>
    <t xml:space="preserve">Balance  </t>
  </si>
  <si>
    <t>Suggested $75,000</t>
  </si>
  <si>
    <t>Suggested $100,000</t>
  </si>
  <si>
    <t>Regional Water Use Study - Phase II</t>
  </si>
  <si>
    <t>Assists agricultural and urban irrigation water users within the Phoenix AMA by providing on-site irrigation technical assistance, including education and outreach to all agricultural water users; and by serving as a monitoring agent for the Department’s Agricultural Best Management Practice (BMP) program. The goals of the WCMP are to increase irrigation efficiencies and promote water conservation through a variety of services.</t>
  </si>
  <si>
    <t>Conservation Outreach &amp; Messaging Program</t>
  </si>
  <si>
    <t>Through 10/31/21</t>
  </si>
  <si>
    <t>Ongoing</t>
  </si>
  <si>
    <t>Through 12/31/21</t>
  </si>
  <si>
    <t>Through 6/30/21</t>
  </si>
  <si>
    <t>Through 9/31/21</t>
  </si>
  <si>
    <t>Through 12/31/19</t>
  </si>
  <si>
    <t>University of Arizona</t>
  </si>
  <si>
    <t>City of Mesa</t>
  </si>
  <si>
    <t>Water Loss Technical Assistance Program</t>
  </si>
  <si>
    <t>Water Loss Technical Assistance Program ($300,000 total)</t>
  </si>
  <si>
    <t>Water-Use It Wisely ($100,000 total)</t>
  </si>
  <si>
    <t>Water Loss Technical  Assistance Program</t>
  </si>
  <si>
    <t>Smartscape Professional Landscape Training ($60,000 total)</t>
  </si>
  <si>
    <t>Water Conservation Management Program ($210,000 total)</t>
  </si>
  <si>
    <t>Xeriscape Demonstration Garden  ($200,000 total)</t>
  </si>
  <si>
    <t>Funded</t>
  </si>
  <si>
    <t>Proposed</t>
  </si>
  <si>
    <t xml:space="preserve">Regional Water Use Study - Phase II </t>
  </si>
  <si>
    <t>Regional Water Use Study - Phase II - will investigate end-use water trends in the multi-family sector. This study would attempt to provide baseline data, usage trends, and projections of future use with a focus on sector-specific metrics.</t>
  </si>
  <si>
    <t xml:space="preserve">A regional single-family end-use study to compare and contrast different municipalities/utilities in the Valley. The study used targeted surveys and data-logging to collect detailed information on indoor and outdoor use by samples of single family residences. This study collected supplementary data in Phoenix and new data in a number of other utility service areas in the Greater Phoenix area.   </t>
  </si>
  <si>
    <t>ADWR, AMWUA, WUIW, others</t>
  </si>
  <si>
    <t xml:space="preserve"> Proposed Subtotal</t>
  </si>
  <si>
    <t>Regional Water Use Study  (Phase I) -    Single Family</t>
  </si>
  <si>
    <t>Regional Water Use Study (Phase II) -   Multi-Family</t>
  </si>
  <si>
    <t>Water – Use It Wisely is a comprehensive community awareness campaign that demonstrates how changing simple habits can have a significant impact on water consumption. Rather than telling people to save water, it shows them how to save water. By participating with an ongoing program rather than beginning a new campaign, a partner can benefit significantly as the bulk of campaign monies will go directly to purchasing media space or time, bolstering the campaign’s frequency.</t>
  </si>
  <si>
    <t>$100,000</t>
  </si>
  <si>
    <t>Through 11/30/22</t>
  </si>
  <si>
    <t>Through 2/1/23</t>
  </si>
  <si>
    <t xml:space="preserve"> Arizona Project WET ($100,000 total)</t>
  </si>
  <si>
    <t>Regional Multi-Family Water Use Study - Phase II</t>
  </si>
  <si>
    <t>N/A</t>
  </si>
  <si>
    <t>Phoenix AMA - WMAP 2021 Current &amp; Proposed Projects</t>
  </si>
  <si>
    <t>Phoenix AMA WMAP Project Status - January 2021</t>
  </si>
  <si>
    <t>Using Project-Based STEM Education to Enhance Groundwater Conservation in Maricopa County Schools</t>
  </si>
  <si>
    <t>Through 10/31/24</t>
  </si>
  <si>
    <t xml:space="preserve">Funded </t>
  </si>
  <si>
    <t>Northern Avenue Lateral Surface Water Capacity Restoration</t>
  </si>
  <si>
    <t>Maricopa Water District</t>
  </si>
  <si>
    <t>DCP Grant</t>
  </si>
  <si>
    <t>El Mirage Water Conservation Program</t>
  </si>
  <si>
    <t>City of El Mirage</t>
  </si>
  <si>
    <t>Through 4/30/26</t>
  </si>
  <si>
    <t>Conservation - Industrial</t>
  </si>
  <si>
    <t>Conservation - Agricultural</t>
  </si>
  <si>
    <t>Water Efficiency Audits for HOA Common Areas and Other Irrigation Customers</t>
  </si>
  <si>
    <t>Gary Woodard - Water Resource Consulting</t>
  </si>
  <si>
    <t>Through 12/31/22</t>
  </si>
  <si>
    <t xml:space="preserve">Conservation - Municipal </t>
  </si>
  <si>
    <t>Bringing the Groundwater System to Light through an Education Outreach Campaign/Video Series Targeting Youth and Adults</t>
  </si>
  <si>
    <t>Esser Design, L.L.C.</t>
  </si>
  <si>
    <t>Not executed</t>
  </si>
  <si>
    <t>Pecan to New Magma Reclaim Water Line</t>
  </si>
  <si>
    <t>EPCOR Water</t>
  </si>
  <si>
    <t xml:space="preserve">Leak Detection Equipment Replacement </t>
  </si>
  <si>
    <t>Arizona Water Company</t>
  </si>
  <si>
    <t>Develop and deliver a new educational curriculum combining a thorough understanding of the groundwater system with opportunities to conserve tangible groundwater resources at schools within the Phoenix AMA.</t>
  </si>
  <si>
    <t>Make improvements to aging delivery infrastructure to enable a fuller utilization of surface water supply and reduce groundwater use.</t>
  </si>
  <si>
    <t xml:space="preserve">Comprehensive water conservation program that includes 1) Xeriscape 2) Meter Technology 3) Outreach and Education 4) Smart Software. It will allow staff to provide education and resources to residents, offering ways to reduce their water consumption and potential cost savings in addition to increased monitoring through new technologies. </t>
  </si>
  <si>
    <t>HOAs with suspected leaks and/or scheduling problems will be identified and offered audits. Site will be inspected and loggers will be  attached to the irrigation meters; data will be downloaded, analyzed and summarized in a brief audit report. Follow-up will verify repairs and irrigation adjustments have been made. Water savings will be calculated using both estimates of leaks found and on before-and-after water bills.</t>
  </si>
  <si>
    <t>Educational Outreach Campaign, which includes an educational Video Series that builds a foundational understanding of the groundwater system, dispels common misconceptions, and explores the intricacies of groundwater management and replenishment through the Central Arizona Groundwater Replenishment District.</t>
  </si>
  <si>
    <t xml:space="preserve">Epcor currently provides ~2,200 AF/yr of Colorado River water to New Magma Irrigation and Drainage District. To replace CR water due to DCP reductions, Epcor will deliver ~2,200 af/yr reclaimed water to NMIDD's existing Groundwater Savings Facility to offset groundwater pumping on a gallon-for-gallon basis. </t>
  </si>
  <si>
    <t>Purchase new leak detection equipment to replace current equipment; leverage this project with its ESRI ArcGIS Field Rollout Project; The two projects work together to provide the most effective and comprehensive leak detection programs for AWC water systems.</t>
  </si>
  <si>
    <t>Waiting for Signatures</t>
  </si>
  <si>
    <t>RENEWAL</t>
  </si>
  <si>
    <t>WAITING FOR SIGNATURES</t>
  </si>
  <si>
    <t>Phoenix AMA DCP Project Status - January 2021</t>
  </si>
  <si>
    <t>Using Project-Based STEM Education to Enhance Groundwater Conservation in Maricopa County Schools ($195,855 total)</t>
  </si>
  <si>
    <t>Northern Avenue Lateral Surface Water Capacity Restoration ($251,500 total)</t>
  </si>
  <si>
    <t>El Mirage Water Conservation Program ($150,000 total)</t>
  </si>
  <si>
    <t>Water Efficiency Audits for HOA Common Areas and Other Irrigation Customers ($120,000 total)</t>
  </si>
  <si>
    <t>Bringing the Groundwater System to Light through an Education Outreach Campaign/Video Series Targeting Youth and Adults ($250,000 total)</t>
  </si>
  <si>
    <t>Pecan to New Magma Reclaim Water Line ($250,000 total)</t>
  </si>
  <si>
    <t>Leak Detection Equipment Replacement  ($60,000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</si>
</sst>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_(&quot;$&quot;* #,##0_);_(&quot;$&quot;* \(#,##0\);_(&quot;$&quot;* &quot;-&quot;??_);_(@_)"/>
    <numFmt numFmtId="165" formatCode="&quot;$&quot;#,##0"/>
  </numFmts>
  <fonts count="22"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theme="0" tint="-0.499984740745262"/>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26"/>
      <color theme="1"/>
      <name val="Calibri"/>
      <family val="2"/>
      <scheme val="minor"/>
    </font>
    <font>
      <b/>
      <sz val="36"/>
      <color theme="1"/>
      <name val="Calibri"/>
      <family val="2"/>
      <scheme val="minor"/>
    </font>
    <font>
      <sz val="36"/>
      <color theme="1"/>
      <name val="Calibri"/>
      <family val="2"/>
      <scheme val="minor"/>
    </font>
    <font>
      <sz val="26"/>
      <color theme="1"/>
      <name val="Calibri"/>
      <family val="2"/>
      <scheme val="minor"/>
    </font>
    <font>
      <sz val="26"/>
      <name val="Calibri"/>
      <family val="2"/>
      <scheme val="minor"/>
    </font>
    <font>
      <b/>
      <i/>
      <sz val="11"/>
      <name val="Calibri"/>
      <family val="2"/>
      <scheme val="minor"/>
    </font>
    <font>
      <b/>
      <sz val="11"/>
      <name val="Calibri"/>
      <family val="2"/>
      <scheme val="minor"/>
    </font>
    <font>
      <b/>
      <i/>
      <sz val="11"/>
      <color theme="1"/>
      <name val="Calibri"/>
      <family val="2"/>
      <scheme val="minor"/>
    </font>
    <font>
      <b/>
      <sz val="16"/>
      <color theme="1"/>
      <name val="Calibri"/>
      <family val="2"/>
      <scheme val="minor"/>
    </font>
  </fonts>
  <fills count="10">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theme="0" tint="-0.34998626667073579"/>
      </left>
      <right/>
      <top style="thin">
        <color theme="0" tint="-0.34998626667073579"/>
      </top>
      <bottom/>
      <diagonal/>
    </border>
    <border>
      <left style="thin">
        <color theme="0"/>
      </left>
      <right/>
      <top style="medium">
        <color indexed="64"/>
      </top>
      <bottom style="thin">
        <color indexed="64"/>
      </bottom>
      <diagonal/>
    </border>
    <border>
      <left/>
      <right style="thin">
        <color theme="0"/>
      </right>
      <top style="medium">
        <color indexed="64"/>
      </top>
      <bottom style="thin">
        <color indexed="64"/>
      </bottom>
      <diagonal/>
    </border>
    <border>
      <left style="thin">
        <color theme="0" tint="-0.34998626667073579"/>
      </left>
      <right/>
      <top style="thin">
        <color indexed="64"/>
      </top>
      <bottom/>
      <diagonal/>
    </border>
    <border>
      <left/>
      <right/>
      <top style="thin">
        <color indexed="64"/>
      </top>
      <bottom style="thin">
        <color theme="0" tint="-0.34998626667073579"/>
      </bottom>
      <diagonal/>
    </border>
    <border>
      <left style="thin">
        <color theme="0"/>
      </left>
      <right style="thin">
        <color theme="0"/>
      </right>
      <top/>
      <bottom style="thin">
        <color indexed="64"/>
      </bottom>
      <diagonal/>
    </border>
    <border>
      <left style="thin">
        <color theme="0"/>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theme="0" tint="-0.34998626667073579"/>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style="thin">
        <color theme="0"/>
      </right>
      <top style="medium">
        <color indexed="64"/>
      </top>
      <bottom style="thin">
        <color indexed="64"/>
      </bottom>
      <diagonal/>
    </border>
    <border>
      <left style="thin">
        <color theme="0"/>
      </left>
      <right style="medium">
        <color indexed="64"/>
      </right>
      <top style="medium">
        <color indexed="64"/>
      </top>
      <bottom style="thin">
        <color indexed="64"/>
      </bottom>
      <diagonal/>
    </border>
    <border>
      <left style="medium">
        <color indexed="64"/>
      </left>
      <right style="thin">
        <color theme="0" tint="-0.34998626667073579"/>
      </right>
      <top style="thin">
        <color indexed="64"/>
      </top>
      <bottom/>
      <diagonal/>
    </border>
    <border>
      <left/>
      <right style="medium">
        <color indexed="64"/>
      </right>
      <top style="thin">
        <color indexed="64"/>
      </top>
      <bottom style="thin">
        <color theme="0" tint="-0.34998626667073579"/>
      </bottom>
      <diagonal/>
    </border>
    <border>
      <left style="medium">
        <color indexed="64"/>
      </left>
      <right style="thin">
        <color theme="0" tint="-0.34998626667073579"/>
      </right>
      <top/>
      <bottom/>
      <diagonal/>
    </border>
    <border>
      <left/>
      <right style="medium">
        <color indexed="64"/>
      </right>
      <top style="thin">
        <color theme="0" tint="-0.34998626667073579"/>
      </top>
      <bottom style="thin">
        <color theme="0" tint="-0.34998626667073579"/>
      </bottom>
      <diagonal/>
    </border>
    <border>
      <left/>
      <right style="medium">
        <color indexed="64"/>
      </right>
      <top/>
      <bottom style="thin">
        <color theme="0" tint="-0.34998626667073579"/>
      </bottom>
      <diagonal/>
    </border>
    <border>
      <left style="medium">
        <color indexed="64"/>
      </left>
      <right style="thin">
        <color theme="0" tint="-0.34998626667073579"/>
      </right>
      <top/>
      <bottom style="thin">
        <color indexed="64"/>
      </bottom>
      <diagonal/>
    </border>
    <border>
      <left/>
      <right style="medium">
        <color indexed="64"/>
      </right>
      <top style="medium">
        <color theme="0" tint="-0.34998626667073579"/>
      </top>
      <bottom style="thin">
        <color indexed="64"/>
      </bottom>
      <diagonal/>
    </border>
    <border>
      <left style="medium">
        <color indexed="64"/>
      </left>
      <right/>
      <top/>
      <bottom style="thin">
        <color indexed="64"/>
      </bottom>
      <diagonal/>
    </border>
    <border>
      <left style="thin">
        <color theme="0"/>
      </left>
      <right style="medium">
        <color indexed="64"/>
      </right>
      <top/>
      <bottom style="thin">
        <color indexed="64"/>
      </bottom>
      <diagonal/>
    </border>
    <border>
      <left/>
      <right style="medium">
        <color indexed="64"/>
      </right>
      <top style="thin">
        <color theme="0" tint="-0.34998626667073579"/>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theme="0" tint="-0.34998626667073579"/>
      </left>
      <right/>
      <top/>
      <bottom style="thin">
        <color indexed="64"/>
      </bottom>
      <diagonal/>
    </border>
    <border>
      <left/>
      <right/>
      <top style="thin">
        <color theme="0" tint="-0.249977111117893"/>
      </top>
      <bottom style="medium">
        <color theme="0" tint="-0.249977111117893"/>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theme="0"/>
      </left>
      <right/>
      <top style="thin">
        <color indexed="64"/>
      </top>
      <bottom style="medium">
        <color indexed="64"/>
      </bottom>
      <diagonal/>
    </border>
    <border>
      <left style="thin">
        <color theme="0"/>
      </left>
      <right style="medium">
        <color indexed="64"/>
      </right>
      <top style="thin">
        <color indexed="64"/>
      </top>
      <bottom style="medium">
        <color indexed="64"/>
      </bottom>
      <diagonal/>
    </border>
    <border>
      <left style="thin">
        <color theme="0" tint="-0.34998626667073579"/>
      </left>
      <right/>
      <top style="thin">
        <color theme="0" tint="-0.34998626667073579"/>
      </top>
      <bottom style="medium">
        <color theme="0" tint="-0.249977111117893"/>
      </bottom>
      <diagonal/>
    </border>
    <border>
      <left/>
      <right style="medium">
        <color indexed="64"/>
      </right>
      <top style="thin">
        <color theme="0" tint="-0.249977111117893"/>
      </top>
      <bottom style="medium">
        <color theme="0" tint="-0.249977111117893"/>
      </bottom>
      <diagonal/>
    </border>
    <border>
      <left/>
      <right style="medium">
        <color indexed="64"/>
      </right>
      <top/>
      <bottom/>
      <diagonal/>
    </border>
    <border>
      <left style="thin">
        <color theme="0"/>
      </left>
      <right/>
      <top style="thin">
        <color indexed="64"/>
      </top>
      <bottom style="thin">
        <color theme="0" tint="-0.34998626667073579"/>
      </bottom>
      <diagonal/>
    </border>
    <border>
      <left style="thin">
        <color theme="0"/>
      </left>
      <right style="medium">
        <color indexed="64"/>
      </right>
      <top style="thin">
        <color indexed="64"/>
      </top>
      <bottom style="thin">
        <color theme="0" tint="-0.34998626667073579"/>
      </bottom>
      <diagonal/>
    </border>
    <border>
      <left style="medium">
        <color indexed="64"/>
      </left>
      <right/>
      <top style="thin">
        <color indexed="64"/>
      </top>
      <bottom/>
      <diagonal/>
    </border>
    <border>
      <left style="medium">
        <color indexed="64"/>
      </left>
      <right/>
      <top style="thin">
        <color theme="1"/>
      </top>
      <bottom style="thin">
        <color theme="0" tint="-0.34998626667073579"/>
      </bottom>
      <diagonal/>
    </border>
    <border>
      <left/>
      <right style="thin">
        <color theme="0"/>
      </right>
      <top style="thin">
        <color theme="1"/>
      </top>
      <bottom style="thin">
        <color theme="0" tint="-0.34998626667073579"/>
      </bottom>
      <diagonal/>
    </border>
    <border>
      <left style="thin">
        <color theme="0" tint="-0.34998626667073579"/>
      </left>
      <right/>
      <top style="thin">
        <color indexed="64"/>
      </top>
      <bottom style="medium">
        <color theme="0" tint="-0.34998626667073579"/>
      </bottom>
      <diagonal/>
    </border>
    <border>
      <left style="thin">
        <color theme="0" tint="-0.34998626667073579"/>
      </left>
      <right/>
      <top style="medium">
        <color theme="0" tint="-0.34998626667073579"/>
      </top>
      <bottom/>
      <diagonal/>
    </border>
    <border>
      <left style="medium">
        <color indexed="64"/>
      </left>
      <right/>
      <top/>
      <bottom style="thin">
        <color theme="1"/>
      </bottom>
      <diagonal/>
    </border>
    <border>
      <left/>
      <right/>
      <top style="thin">
        <color indexed="64"/>
      </top>
      <bottom style="medium">
        <color theme="0" tint="-0.34998626667073579"/>
      </bottom>
      <diagonal/>
    </border>
    <border>
      <left style="medium">
        <color indexed="64"/>
      </left>
      <right style="thin">
        <color theme="0"/>
      </right>
      <top style="thin">
        <color indexed="64"/>
      </top>
      <bottom style="medium">
        <color indexed="64"/>
      </bottom>
      <diagonal/>
    </border>
    <border>
      <left style="thin">
        <color theme="0"/>
      </left>
      <right style="thin">
        <color theme="0"/>
      </right>
      <top style="thin">
        <color indexed="64"/>
      </top>
      <bottom style="medium">
        <color indexed="64"/>
      </bottom>
      <diagonal/>
    </border>
    <border>
      <left/>
      <right style="thin">
        <color theme="0"/>
      </right>
      <top style="thin">
        <color indexed="64"/>
      </top>
      <bottom style="medium">
        <color indexed="64"/>
      </bottom>
      <diagonal/>
    </border>
    <border>
      <left/>
      <right/>
      <top style="thin">
        <color theme="0" tint="-0.34998626667073579"/>
      </top>
      <bottom style="thin">
        <color theme="0" tint="-0.249977111117893"/>
      </bottom>
      <diagonal/>
    </border>
    <border>
      <left/>
      <right/>
      <top style="thin">
        <color theme="0" tint="-0.249977111117893"/>
      </top>
      <bottom style="thin">
        <color theme="0" tint="-0.249977111117893"/>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78">
    <xf numFmtId="0" fontId="0" fillId="0" borderId="0" xfId="0"/>
    <xf numFmtId="164" fontId="0" fillId="0" borderId="0" xfId="0" applyNumberFormat="1"/>
    <xf numFmtId="0" fontId="4" fillId="0" borderId="0" xfId="0" applyFont="1"/>
    <xf numFmtId="0" fontId="5" fillId="0" borderId="0" xfId="0" applyFont="1"/>
    <xf numFmtId="164" fontId="5" fillId="0" borderId="0" xfId="0" applyNumberFormat="1" applyFont="1"/>
    <xf numFmtId="0" fontId="5" fillId="0" borderId="0" xfId="0" applyFont="1" applyAlignment="1">
      <alignment wrapText="1"/>
    </xf>
    <xf numFmtId="0" fontId="6" fillId="0" borderId="0" xfId="0" applyFont="1" applyAlignment="1">
      <alignment horizontal="center"/>
    </xf>
    <xf numFmtId="164" fontId="6" fillId="0" borderId="0" xfId="1" applyNumberFormat="1" applyFont="1"/>
    <xf numFmtId="164" fontId="1" fillId="0" borderId="0" xfId="1" applyNumberFormat="1"/>
    <xf numFmtId="164" fontId="6" fillId="0" borderId="0" xfId="0" applyNumberFormat="1" applyFont="1" applyAlignment="1">
      <alignment horizontal="center"/>
    </xf>
    <xf numFmtId="0" fontId="3" fillId="4" borderId="1" xfId="0" applyFont="1" applyFill="1" applyBorder="1" applyAlignment="1">
      <alignment vertical="center" wrapText="1"/>
    </xf>
    <xf numFmtId="0" fontId="0" fillId="4" borderId="1" xfId="0" applyFill="1" applyBorder="1" applyAlignment="1">
      <alignment vertical="center" wrapText="1"/>
    </xf>
    <xf numFmtId="0" fontId="4" fillId="0" borderId="0" xfId="0" applyFont="1" applyAlignment="1">
      <alignment vertical="center"/>
    </xf>
    <xf numFmtId="0" fontId="0" fillId="0" borderId="0" xfId="0" applyAlignment="1">
      <alignment vertical="center"/>
    </xf>
    <xf numFmtId="165" fontId="1" fillId="4" borderId="1" xfId="1" applyNumberFormat="1" applyFill="1" applyBorder="1" applyAlignment="1">
      <alignment horizontal="center" vertical="center" wrapText="1"/>
    </xf>
    <xf numFmtId="164" fontId="0" fillId="0" borderId="0" xfId="0" applyNumberFormat="1" applyAlignment="1">
      <alignment wrapText="1"/>
    </xf>
    <xf numFmtId="164" fontId="6" fillId="0" borderId="0" xfId="1" applyNumberFormat="1" applyFont="1" applyAlignment="1">
      <alignment vertical="center"/>
    </xf>
    <xf numFmtId="164" fontId="5" fillId="6" borderId="9" xfId="0" applyNumberFormat="1" applyFont="1" applyFill="1" applyBorder="1"/>
    <xf numFmtId="165" fontId="7" fillId="4" borderId="1" xfId="1" applyNumberFormat="1" applyFont="1" applyFill="1" applyBorder="1" applyAlignment="1">
      <alignment horizontal="center" vertical="center" wrapText="1"/>
    </xf>
    <xf numFmtId="0" fontId="0" fillId="7" borderId="11" xfId="0" applyFill="1" applyBorder="1" applyAlignment="1">
      <alignment horizontal="left" vertical="center" wrapText="1"/>
    </xf>
    <xf numFmtId="0" fontId="0" fillId="7" borderId="12" xfId="0" applyFill="1" applyBorder="1" applyAlignment="1">
      <alignment horizontal="left" vertical="center" wrapText="1"/>
    </xf>
    <xf numFmtId="0" fontId="5" fillId="0" borderId="14" xfId="0" applyFont="1" applyBorder="1" applyAlignment="1">
      <alignment vertical="center"/>
    </xf>
    <xf numFmtId="0" fontId="3" fillId="0" borderId="0" xfId="0" applyFont="1"/>
    <xf numFmtId="0" fontId="3" fillId="0" borderId="2" xfId="0" applyFont="1" applyBorder="1" applyAlignment="1">
      <alignment horizontal="center" wrapText="1"/>
    </xf>
    <xf numFmtId="0" fontId="3" fillId="0" borderId="0" xfId="0" applyFont="1" applyAlignment="1">
      <alignment horizontal="center"/>
    </xf>
    <xf numFmtId="0" fontId="9" fillId="0" borderId="0" xfId="0" applyFont="1" applyAlignment="1">
      <alignment horizontal="center"/>
    </xf>
    <xf numFmtId="0" fontId="10" fillId="0" borderId="0" xfId="0" applyFont="1"/>
    <xf numFmtId="0" fontId="3" fillId="3" borderId="1" xfId="0" applyFont="1" applyFill="1" applyBorder="1" applyAlignment="1">
      <alignment vertical="center" wrapText="1"/>
    </xf>
    <xf numFmtId="0" fontId="3" fillId="7" borderId="1" xfId="0" applyFont="1" applyFill="1" applyBorder="1" applyAlignment="1">
      <alignment vertical="center" wrapText="1"/>
    </xf>
    <xf numFmtId="0" fontId="0" fillId="7" borderId="1" xfId="0" applyFill="1" applyBorder="1" applyAlignment="1">
      <alignment vertical="center" wrapText="1"/>
    </xf>
    <xf numFmtId="0" fontId="11" fillId="0" borderId="0" xfId="0" applyFont="1" applyAlignment="1">
      <alignment horizontal="center" vertical="center" wrapText="1"/>
    </xf>
    <xf numFmtId="0" fontId="12"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horizontal="center" vertical="center" wrapText="1"/>
    </xf>
    <xf numFmtId="0" fontId="15" fillId="0" borderId="0" xfId="0" applyFont="1" applyAlignment="1">
      <alignment vertical="center" wrapText="1"/>
    </xf>
    <xf numFmtId="6" fontId="12" fillId="0" borderId="0" xfId="1" applyNumberFormat="1" applyFont="1" applyAlignment="1">
      <alignment horizontal="center" vertical="center" wrapText="1"/>
    </xf>
    <xf numFmtId="0" fontId="16" fillId="0" borderId="1" xfId="0" applyFont="1" applyFill="1" applyBorder="1" applyAlignment="1">
      <alignment horizontal="center" vertical="center" wrapText="1"/>
    </xf>
    <xf numFmtId="49" fontId="16" fillId="0" borderId="1" xfId="1" applyNumberFormat="1" applyFont="1" applyFill="1" applyBorder="1" applyAlignment="1">
      <alignment horizontal="center" vertical="center" wrapText="1"/>
    </xf>
    <xf numFmtId="0" fontId="16" fillId="0" borderId="1" xfId="0" applyFont="1" applyFill="1" applyBorder="1" applyAlignment="1">
      <alignment vertical="center" wrapText="1"/>
    </xf>
    <xf numFmtId="6" fontId="16" fillId="0" borderId="1" xfId="0" applyNumberFormat="1" applyFont="1" applyFill="1" applyBorder="1" applyAlignment="1">
      <alignment horizontal="center" vertical="center" wrapText="1"/>
    </xf>
    <xf numFmtId="6" fontId="17" fillId="0" borderId="1" xfId="1" applyNumberFormat="1" applyFont="1" applyFill="1" applyBorder="1" applyAlignment="1">
      <alignment horizontal="center" vertical="center" wrapText="1"/>
    </xf>
    <xf numFmtId="0" fontId="17" fillId="0" borderId="1" xfId="0" applyFont="1" applyFill="1" applyBorder="1" applyAlignment="1">
      <alignment vertical="center" wrapText="1"/>
    </xf>
    <xf numFmtId="0" fontId="16" fillId="0" borderId="5" xfId="0" applyFont="1" applyBorder="1" applyAlignment="1">
      <alignment horizontal="center" vertical="center" wrapText="1"/>
    </xf>
    <xf numFmtId="6" fontId="16" fillId="0" borderId="5" xfId="1" applyNumberFormat="1" applyFont="1" applyBorder="1" applyAlignment="1">
      <alignment horizontal="center" vertical="center" wrapText="1"/>
    </xf>
    <xf numFmtId="0" fontId="16" fillId="0" borderId="5" xfId="0" applyFont="1" applyBorder="1" applyAlignment="1">
      <alignment vertical="center" wrapText="1"/>
    </xf>
    <xf numFmtId="0" fontId="12" fillId="0" borderId="0" xfId="0" applyFont="1" applyFill="1" applyAlignment="1">
      <alignment vertical="center" wrapText="1"/>
    </xf>
    <xf numFmtId="0" fontId="16" fillId="0" borderId="1" xfId="0" applyFont="1" applyFill="1" applyBorder="1" applyAlignment="1">
      <alignment horizontal="left" vertical="center" wrapText="1"/>
    </xf>
    <xf numFmtId="0" fontId="16" fillId="0" borderId="5" xfId="0" applyFont="1" applyFill="1" applyBorder="1" applyAlignment="1">
      <alignment horizontal="center" vertical="center" wrapText="1"/>
    </xf>
    <xf numFmtId="0" fontId="16" fillId="0" borderId="5" xfId="0" applyFont="1" applyFill="1" applyBorder="1" applyAlignment="1">
      <alignment vertical="center" wrapText="1"/>
    </xf>
    <xf numFmtId="0" fontId="0" fillId="7" borderId="15" xfId="0" applyFill="1" applyBorder="1" applyAlignment="1">
      <alignment horizontal="left" vertical="center" wrapText="1"/>
    </xf>
    <xf numFmtId="0" fontId="0" fillId="7" borderId="18" xfId="0" applyFill="1" applyBorder="1" applyAlignment="1">
      <alignment horizontal="left" vertical="center" wrapText="1"/>
    </xf>
    <xf numFmtId="0" fontId="7" fillId="7" borderId="7" xfId="0" applyFont="1" applyFill="1" applyBorder="1" applyAlignment="1">
      <alignment horizontal="right" vertical="center" wrapText="1"/>
    </xf>
    <xf numFmtId="0" fontId="0" fillId="3" borderId="1" xfId="0" applyFont="1" applyFill="1" applyBorder="1" applyAlignment="1">
      <alignment vertical="center" wrapText="1"/>
    </xf>
    <xf numFmtId="0" fontId="7" fillId="7" borderId="19" xfId="0" applyFont="1" applyFill="1" applyBorder="1" applyAlignment="1">
      <alignment horizontal="right" vertical="center" wrapText="1"/>
    </xf>
    <xf numFmtId="0" fontId="7" fillId="7" borderId="8" xfId="0" applyFont="1" applyFill="1" applyBorder="1" applyAlignment="1">
      <alignment horizontal="right" vertical="center" wrapText="1"/>
    </xf>
    <xf numFmtId="0" fontId="5" fillId="0" borderId="20" xfId="0" applyFont="1" applyBorder="1" applyAlignment="1">
      <alignment vertical="center"/>
    </xf>
    <xf numFmtId="165" fontId="8" fillId="0" borderId="0" xfId="0" applyNumberFormat="1" applyFont="1" applyAlignment="1">
      <alignment horizontal="center" vertical="center"/>
    </xf>
    <xf numFmtId="165" fontId="0" fillId="3" borderId="1" xfId="1" applyNumberFormat="1" applyFont="1" applyFill="1" applyBorder="1" applyAlignment="1">
      <alignment horizontal="center" vertical="center" wrapText="1"/>
    </xf>
    <xf numFmtId="165" fontId="7" fillId="7" borderId="1" xfId="1" applyNumberFormat="1" applyFont="1" applyFill="1" applyBorder="1" applyAlignment="1">
      <alignment horizontal="center" vertical="center" wrapText="1"/>
    </xf>
    <xf numFmtId="165" fontId="8" fillId="0" borderId="0" xfId="0" applyNumberFormat="1" applyFont="1" applyAlignment="1">
      <alignment horizontal="center"/>
    </xf>
    <xf numFmtId="9" fontId="8" fillId="0" borderId="0" xfId="0" applyNumberFormat="1" applyFont="1" applyAlignment="1">
      <alignment horizontal="center"/>
    </xf>
    <xf numFmtId="9" fontId="8" fillId="0" borderId="0" xfId="0" applyNumberFormat="1" applyFont="1" applyAlignment="1">
      <alignment horizontal="center" vertical="center"/>
    </xf>
    <xf numFmtId="0" fontId="16" fillId="0" borderId="13" xfId="0" applyFont="1" applyBorder="1" applyAlignment="1">
      <alignment horizontal="center" vertical="center" wrapText="1"/>
    </xf>
    <xf numFmtId="49" fontId="16" fillId="0" borderId="13" xfId="1" applyNumberFormat="1" applyFont="1" applyBorder="1" applyAlignment="1">
      <alignment horizontal="center" vertical="center" wrapText="1"/>
    </xf>
    <xf numFmtId="0" fontId="16" fillId="0" borderId="13" xfId="0" applyFont="1" applyBorder="1" applyAlignment="1">
      <alignment vertical="center" wrapText="1"/>
    </xf>
    <xf numFmtId="0" fontId="17" fillId="0" borderId="5" xfId="0" applyFont="1" applyFill="1" applyBorder="1" applyAlignment="1">
      <alignment horizontal="center" vertical="center" wrapText="1"/>
    </xf>
    <xf numFmtId="6" fontId="17" fillId="0" borderId="5" xfId="1" applyNumberFormat="1" applyFont="1" applyFill="1" applyBorder="1" applyAlignment="1">
      <alignment horizontal="center" vertical="center" wrapText="1"/>
    </xf>
    <xf numFmtId="0" fontId="16" fillId="0" borderId="28" xfId="0" applyFont="1" applyFill="1" applyBorder="1" applyAlignment="1">
      <alignment vertical="center" wrapText="1"/>
    </xf>
    <xf numFmtId="0" fontId="16" fillId="0" borderId="24" xfId="0" applyFont="1" applyFill="1" applyBorder="1" applyAlignment="1">
      <alignment vertical="center" wrapText="1"/>
    </xf>
    <xf numFmtId="6" fontId="16" fillId="0" borderId="24" xfId="0" applyNumberFormat="1" applyFont="1" applyFill="1" applyBorder="1" applyAlignment="1">
      <alignment vertical="center" wrapText="1"/>
    </xf>
    <xf numFmtId="0" fontId="16" fillId="0" borderId="26" xfId="0" applyFont="1" applyBorder="1" applyAlignment="1">
      <alignment vertical="center" wrapText="1"/>
    </xf>
    <xf numFmtId="0" fontId="16" fillId="0" borderId="28" xfId="0" applyFont="1" applyBorder="1" applyAlignment="1">
      <alignment vertical="center" wrapText="1"/>
    </xf>
    <xf numFmtId="6" fontId="16" fillId="0" borderId="13" xfId="1" applyNumberFormat="1" applyFont="1" applyBorder="1" applyAlignment="1">
      <alignment horizontal="center" vertical="center" wrapText="1"/>
    </xf>
    <xf numFmtId="0" fontId="13" fillId="0" borderId="23" xfId="0" applyFont="1" applyFill="1" applyBorder="1" applyAlignment="1">
      <alignment vertical="center" wrapText="1"/>
    </xf>
    <xf numFmtId="0" fontId="13" fillId="0" borderId="23" xfId="0" applyFont="1" applyFill="1" applyBorder="1" applyAlignment="1">
      <alignment horizontal="left" vertical="center" wrapText="1"/>
    </xf>
    <xf numFmtId="0" fontId="13" fillId="0" borderId="27" xfId="0" applyFont="1" applyBorder="1" applyAlignment="1">
      <alignment vertical="center" wrapText="1"/>
    </xf>
    <xf numFmtId="0" fontId="13" fillId="0" borderId="25" xfId="0" applyFont="1" applyBorder="1" applyAlignment="1">
      <alignment vertical="center" wrapText="1"/>
    </xf>
    <xf numFmtId="0" fontId="0" fillId="8" borderId="7" xfId="0" applyFill="1" applyBorder="1" applyAlignment="1">
      <alignment horizontal="left" vertical="center" wrapText="1"/>
    </xf>
    <xf numFmtId="0" fontId="5" fillId="0" borderId="0" xfId="0" applyFont="1" applyBorder="1"/>
    <xf numFmtId="164" fontId="6" fillId="0" borderId="0" xfId="0" applyNumberFormat="1" applyFont="1" applyBorder="1" applyAlignment="1">
      <alignment horizontal="center"/>
    </xf>
    <xf numFmtId="0" fontId="5" fillId="0" borderId="34" xfId="0" applyFont="1" applyBorder="1" applyAlignment="1">
      <alignment vertical="center"/>
    </xf>
    <xf numFmtId="164" fontId="1" fillId="7" borderId="37" xfId="1" applyNumberFormat="1" applyFill="1" applyBorder="1" applyAlignment="1">
      <alignment horizontal="left" vertical="center"/>
    </xf>
    <xf numFmtId="164" fontId="1" fillId="7" borderId="39" xfId="1" applyNumberFormat="1" applyFill="1" applyBorder="1" applyAlignment="1">
      <alignment horizontal="left" vertical="center"/>
    </xf>
    <xf numFmtId="164" fontId="1" fillId="7" borderId="40" xfId="1" applyNumberFormat="1" applyFill="1" applyBorder="1" applyAlignment="1">
      <alignment horizontal="left" vertical="center"/>
    </xf>
    <xf numFmtId="0" fontId="5" fillId="0" borderId="43" xfId="0" applyFont="1" applyBorder="1" applyAlignment="1">
      <alignment vertical="center"/>
    </xf>
    <xf numFmtId="0" fontId="13" fillId="0" borderId="0" xfId="0" applyFont="1" applyFill="1" applyBorder="1" applyAlignment="1">
      <alignment vertical="center" wrapText="1"/>
    </xf>
    <xf numFmtId="0" fontId="4" fillId="8" borderId="29" xfId="0" applyFont="1" applyFill="1" applyBorder="1" applyAlignment="1">
      <alignment horizontal="right" vertical="center" wrapText="1"/>
    </xf>
    <xf numFmtId="164" fontId="4" fillId="8" borderId="42" xfId="1" applyNumberFormat="1" applyFont="1" applyFill="1" applyBorder="1" applyAlignment="1">
      <alignment horizontal="left" vertical="center"/>
    </xf>
    <xf numFmtId="0" fontId="21" fillId="0" borderId="32" xfId="0" applyFont="1" applyBorder="1" applyAlignment="1">
      <alignment horizontal="left" vertical="center"/>
    </xf>
    <xf numFmtId="0" fontId="21" fillId="0" borderId="33" xfId="0" applyFont="1" applyBorder="1" applyAlignment="1">
      <alignment horizontal="center" vertical="center"/>
    </xf>
    <xf numFmtId="0" fontId="9" fillId="0" borderId="16" xfId="0" applyFont="1" applyBorder="1" applyAlignment="1">
      <alignment horizontal="right" vertical="center" wrapText="1"/>
    </xf>
    <xf numFmtId="164" fontId="9" fillId="0" borderId="35" xfId="1" applyNumberFormat="1" applyFont="1" applyBorder="1" applyAlignment="1">
      <alignment horizontal="left" vertical="center"/>
    </xf>
    <xf numFmtId="0" fontId="9" fillId="0" borderId="21" xfId="0" applyFont="1" applyBorder="1" applyAlignment="1">
      <alignment horizontal="right" vertical="center" wrapText="1"/>
    </xf>
    <xf numFmtId="164" fontId="9" fillId="0" borderId="44" xfId="1" applyNumberFormat="1" applyFont="1" applyBorder="1" applyAlignment="1">
      <alignment horizontal="left" vertical="center"/>
    </xf>
    <xf numFmtId="0" fontId="3" fillId="0" borderId="47" xfId="0" applyFont="1" applyBorder="1" applyAlignment="1">
      <alignment horizontal="center" wrapText="1"/>
    </xf>
    <xf numFmtId="9" fontId="0" fillId="2" borderId="48" xfId="2" applyFont="1" applyFill="1" applyBorder="1" applyAlignment="1">
      <alignment horizontal="center" vertical="center"/>
    </xf>
    <xf numFmtId="9" fontId="0" fillId="4" borderId="49" xfId="2" applyFont="1" applyFill="1" applyBorder="1" applyAlignment="1">
      <alignment horizontal="center" vertical="center"/>
    </xf>
    <xf numFmtId="0" fontId="3" fillId="7" borderId="13" xfId="0" applyFont="1" applyFill="1" applyBorder="1" applyAlignment="1">
      <alignment vertical="center" wrapText="1"/>
    </xf>
    <xf numFmtId="0" fontId="0" fillId="7" borderId="13" xfId="0" applyFill="1" applyBorder="1" applyAlignment="1">
      <alignment vertical="center" wrapText="1"/>
    </xf>
    <xf numFmtId="165" fontId="7" fillId="7" borderId="13" xfId="1" applyNumberFormat="1" applyFont="1" applyFill="1" applyBorder="1" applyAlignment="1">
      <alignment horizontal="center" vertical="center" wrapText="1"/>
    </xf>
    <xf numFmtId="0" fontId="2" fillId="0" borderId="54"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56" xfId="0" applyFont="1" applyBorder="1" applyAlignment="1">
      <alignment horizontal="center" vertical="center" wrapText="1"/>
    </xf>
    <xf numFmtId="0" fontId="4" fillId="2" borderId="54" xfId="0" applyFont="1" applyFill="1" applyBorder="1" applyAlignment="1">
      <alignment horizontal="center" vertical="center" wrapText="1"/>
    </xf>
    <xf numFmtId="0" fontId="3" fillId="2" borderId="55" xfId="0" applyFont="1" applyFill="1" applyBorder="1" applyAlignment="1">
      <alignment vertical="center" wrapText="1"/>
    </xf>
    <xf numFmtId="0" fontId="0" fillId="2" borderId="55" xfId="0" applyFill="1" applyBorder="1" applyAlignment="1">
      <alignment vertical="center" wrapText="1"/>
    </xf>
    <xf numFmtId="165" fontId="0" fillId="2" borderId="55" xfId="1" applyNumberFormat="1" applyFont="1" applyFill="1" applyBorder="1" applyAlignment="1">
      <alignment horizontal="center" vertical="center" wrapText="1"/>
    </xf>
    <xf numFmtId="165" fontId="0" fillId="2" borderId="55" xfId="0" applyNumberFormat="1" applyFill="1" applyBorder="1" applyAlignment="1">
      <alignment horizontal="center" vertical="center"/>
    </xf>
    <xf numFmtId="9" fontId="0" fillId="2" borderId="60" xfId="2" applyFont="1" applyFill="1" applyBorder="1" applyAlignment="1">
      <alignment horizontal="center" vertical="center"/>
    </xf>
    <xf numFmtId="0" fontId="3" fillId="7" borderId="5" xfId="0" applyFont="1" applyFill="1" applyBorder="1" applyAlignment="1">
      <alignment vertical="center" wrapText="1"/>
    </xf>
    <xf numFmtId="0" fontId="0" fillId="7" borderId="5" xfId="0" applyFill="1" applyBorder="1" applyAlignment="1">
      <alignment vertical="center" wrapText="1"/>
    </xf>
    <xf numFmtId="165" fontId="0" fillId="7" borderId="5" xfId="1" applyNumberFormat="1" applyFont="1" applyFill="1" applyBorder="1" applyAlignment="1">
      <alignment horizontal="center" vertical="center" wrapText="1"/>
    </xf>
    <xf numFmtId="0" fontId="3" fillId="4" borderId="22" xfId="0" applyFont="1" applyFill="1" applyBorder="1" applyAlignment="1">
      <alignment vertical="center" wrapText="1"/>
    </xf>
    <xf numFmtId="0" fontId="0" fillId="4" borderId="22" xfId="0" applyFill="1" applyBorder="1" applyAlignment="1">
      <alignment vertical="center" wrapText="1"/>
    </xf>
    <xf numFmtId="0" fontId="3" fillId="4" borderId="13" xfId="0" applyFont="1" applyFill="1" applyBorder="1" applyAlignment="1">
      <alignment vertical="center" wrapText="1"/>
    </xf>
    <xf numFmtId="0" fontId="0" fillId="4" borderId="13" xfId="0" applyFill="1" applyBorder="1" applyAlignment="1">
      <alignment vertical="center" wrapText="1"/>
    </xf>
    <xf numFmtId="165" fontId="2" fillId="0" borderId="55" xfId="0" applyNumberFormat="1" applyFont="1" applyBorder="1" applyAlignment="1">
      <alignment horizontal="center" vertical="center" wrapText="1"/>
    </xf>
    <xf numFmtId="0" fontId="4" fillId="7" borderId="54" xfId="0" applyFont="1" applyFill="1" applyBorder="1" applyAlignment="1">
      <alignment horizontal="center" vertical="center" wrapText="1"/>
    </xf>
    <xf numFmtId="0" fontId="3" fillId="7" borderId="55" xfId="0" applyFont="1" applyFill="1" applyBorder="1" applyAlignment="1">
      <alignment vertical="center" wrapText="1"/>
    </xf>
    <xf numFmtId="0" fontId="0" fillId="7" borderId="55" xfId="0" applyFill="1" applyBorder="1" applyAlignment="1">
      <alignment vertical="center" wrapText="1"/>
    </xf>
    <xf numFmtId="165" fontId="1" fillId="7" borderId="55" xfId="1" applyNumberFormat="1" applyFill="1" applyBorder="1" applyAlignment="1">
      <alignment horizontal="center" vertical="center" wrapText="1"/>
    </xf>
    <xf numFmtId="165" fontId="0" fillId="7" borderId="55" xfId="1" applyNumberFormat="1" applyFont="1" applyFill="1" applyBorder="1" applyAlignment="1">
      <alignment horizontal="center" vertical="center"/>
    </xf>
    <xf numFmtId="9" fontId="0" fillId="7" borderId="60" xfId="2" applyFont="1" applyFill="1" applyBorder="1" applyAlignment="1">
      <alignment horizontal="center" vertical="center"/>
    </xf>
    <xf numFmtId="0" fontId="4" fillId="2" borderId="46" xfId="0" applyFont="1" applyFill="1" applyBorder="1" applyAlignment="1">
      <alignment horizontal="center" vertical="center" wrapText="1"/>
    </xf>
    <xf numFmtId="0" fontId="3" fillId="2" borderId="52" xfId="0" applyFont="1" applyFill="1" applyBorder="1" applyAlignment="1">
      <alignment vertical="center" wrapText="1"/>
    </xf>
    <xf numFmtId="0" fontId="0" fillId="2" borderId="52" xfId="0" applyFill="1" applyBorder="1" applyAlignment="1">
      <alignment vertical="center" wrapText="1"/>
    </xf>
    <xf numFmtId="165" fontId="1" fillId="2" borderId="52" xfId="1" applyNumberFormat="1" applyFill="1" applyBorder="1" applyAlignment="1">
      <alignment horizontal="center" vertical="center" wrapText="1"/>
    </xf>
    <xf numFmtId="165" fontId="0" fillId="2" borderId="52" xfId="1" applyNumberFormat="1" applyFont="1" applyFill="1" applyBorder="1" applyAlignment="1">
      <alignment horizontal="center" vertical="center"/>
    </xf>
    <xf numFmtId="9" fontId="0" fillId="2" borderId="53" xfId="2" applyFont="1" applyFill="1" applyBorder="1" applyAlignment="1">
      <alignment horizontal="center" vertical="center"/>
    </xf>
    <xf numFmtId="165" fontId="1" fillId="4" borderId="22" xfId="1" applyNumberFormat="1" applyFill="1" applyBorder="1" applyAlignment="1">
      <alignment horizontal="center" vertical="center" wrapText="1"/>
    </xf>
    <xf numFmtId="0" fontId="13" fillId="0" borderId="27" xfId="0" applyFont="1" applyFill="1" applyBorder="1" applyAlignment="1">
      <alignment vertical="center" wrapText="1"/>
    </xf>
    <xf numFmtId="0" fontId="13" fillId="0" borderId="54"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60" xfId="0" applyFont="1" applyBorder="1" applyAlignment="1">
      <alignment horizontal="center" vertical="center" wrapText="1"/>
    </xf>
    <xf numFmtId="164" fontId="19" fillId="7" borderId="61" xfId="1" applyNumberFormat="1" applyFont="1" applyFill="1" applyBorder="1" applyAlignment="1">
      <alignment horizontal="left" vertical="center"/>
    </xf>
    <xf numFmtId="0" fontId="7" fillId="7" borderId="10" xfId="0" applyFont="1" applyFill="1" applyBorder="1" applyAlignment="1">
      <alignment horizontal="right" vertical="center" wrapText="1"/>
    </xf>
    <xf numFmtId="164" fontId="1" fillId="7" borderId="45" xfId="1" applyNumberFormat="1" applyFont="1" applyFill="1" applyBorder="1" applyAlignment="1">
      <alignment horizontal="left" vertical="center"/>
    </xf>
    <xf numFmtId="0" fontId="13" fillId="9" borderId="23" xfId="0" applyFont="1" applyFill="1" applyBorder="1" applyAlignment="1">
      <alignment vertical="center" wrapText="1"/>
    </xf>
    <xf numFmtId="0" fontId="16" fillId="9" borderId="4" xfId="0" applyFont="1" applyFill="1" applyBorder="1" applyAlignment="1">
      <alignment horizontal="center" vertical="center" wrapText="1"/>
    </xf>
    <xf numFmtId="6" fontId="16" fillId="9" borderId="4" xfId="0" applyNumberFormat="1" applyFont="1" applyFill="1" applyBorder="1" applyAlignment="1">
      <alignment horizontal="center" vertical="center" wrapText="1"/>
    </xf>
    <xf numFmtId="0" fontId="16" fillId="9" borderId="4" xfId="0" applyFont="1" applyFill="1" applyBorder="1" applyAlignment="1">
      <alignment vertical="center" wrapText="1"/>
    </xf>
    <xf numFmtId="0" fontId="16" fillId="9" borderId="24" xfId="0" applyFont="1" applyFill="1" applyBorder="1" applyAlignment="1">
      <alignment vertical="center" wrapText="1"/>
    </xf>
    <xf numFmtId="0" fontId="18" fillId="7" borderId="6" xfId="0" applyFont="1" applyFill="1" applyBorder="1" applyAlignment="1">
      <alignment horizontal="right" vertical="center" wrapText="1"/>
    </xf>
    <xf numFmtId="0" fontId="4" fillId="3" borderId="50" xfId="0" applyFont="1" applyFill="1" applyBorder="1" applyAlignment="1">
      <alignment horizontal="center" vertical="center" wrapText="1"/>
    </xf>
    <xf numFmtId="165" fontId="0" fillId="3" borderId="3" xfId="0" applyNumberFormat="1" applyFill="1" applyBorder="1" applyAlignment="1">
      <alignment horizontal="center" vertical="center"/>
    </xf>
    <xf numFmtId="9" fontId="0" fillId="3" borderId="51" xfId="2" applyFont="1" applyFill="1" applyBorder="1" applyAlignment="1">
      <alignment horizontal="center" vertical="center"/>
    </xf>
    <xf numFmtId="9" fontId="0" fillId="3" borderId="49" xfId="2" applyFont="1" applyFill="1" applyBorder="1" applyAlignment="1">
      <alignment horizontal="center" vertical="center"/>
    </xf>
    <xf numFmtId="9" fontId="0" fillId="4" borderId="48" xfId="2" applyFont="1" applyFill="1" applyBorder="1" applyAlignment="1">
      <alignment horizontal="center" vertical="center"/>
    </xf>
    <xf numFmtId="49" fontId="16" fillId="0" borderId="5" xfId="1" applyNumberFormat="1" applyFont="1" applyFill="1" applyBorder="1" applyAlignment="1">
      <alignment horizontal="center" vertical="center" wrapText="1"/>
    </xf>
    <xf numFmtId="0" fontId="5" fillId="6" borderId="64" xfId="0" applyFont="1" applyFill="1" applyBorder="1" applyAlignment="1">
      <alignment vertical="center" wrapText="1"/>
    </xf>
    <xf numFmtId="0" fontId="5" fillId="0" borderId="65" xfId="0" applyFont="1" applyBorder="1" applyAlignment="1">
      <alignment vertical="center"/>
    </xf>
    <xf numFmtId="0" fontId="9" fillId="0" borderId="66" xfId="0" applyFont="1" applyBorder="1" applyAlignment="1">
      <alignment horizontal="right" vertical="center" wrapText="1"/>
    </xf>
    <xf numFmtId="164" fontId="9" fillId="0" borderId="67" xfId="1" applyNumberFormat="1" applyFont="1" applyBorder="1" applyAlignment="1">
      <alignment horizontal="left" vertical="center"/>
    </xf>
    <xf numFmtId="0" fontId="4" fillId="4" borderId="54" xfId="0" applyFont="1" applyFill="1" applyBorder="1" applyAlignment="1">
      <alignment horizontal="center" vertical="center" wrapText="1"/>
    </xf>
    <xf numFmtId="0" fontId="3" fillId="4" borderId="55" xfId="0" applyFont="1" applyFill="1" applyBorder="1" applyAlignment="1">
      <alignment vertical="center" wrapText="1"/>
    </xf>
    <xf numFmtId="0" fontId="0" fillId="4" borderId="55" xfId="0" applyFill="1" applyBorder="1" applyAlignment="1">
      <alignment vertical="center" wrapText="1"/>
    </xf>
    <xf numFmtId="165" fontId="0" fillId="4" borderId="55" xfId="1" applyNumberFormat="1" applyFont="1" applyFill="1" applyBorder="1" applyAlignment="1">
      <alignment horizontal="center" vertical="center" wrapText="1"/>
    </xf>
    <xf numFmtId="165" fontId="0" fillId="4" borderId="55" xfId="0" applyNumberFormat="1" applyFill="1" applyBorder="1" applyAlignment="1">
      <alignment horizontal="center" vertical="center"/>
    </xf>
    <xf numFmtId="9" fontId="0" fillId="4" borderId="60" xfId="2" applyFont="1" applyFill="1" applyBorder="1" applyAlignment="1">
      <alignment horizontal="center" vertical="center"/>
    </xf>
    <xf numFmtId="0" fontId="0" fillId="7" borderId="68" xfId="0" applyFill="1" applyBorder="1" applyAlignment="1">
      <alignment horizontal="left" vertical="center" wrapText="1"/>
    </xf>
    <xf numFmtId="0" fontId="7" fillId="7" borderId="63" xfId="0" applyFont="1" applyFill="1" applyBorder="1" applyAlignment="1">
      <alignment horizontal="right" vertical="center" wrapText="1"/>
    </xf>
    <xf numFmtId="164" fontId="1" fillId="7" borderId="69" xfId="1" applyNumberFormat="1" applyFont="1" applyFill="1" applyBorder="1" applyAlignment="1">
      <alignment horizontal="left" vertical="center"/>
    </xf>
    <xf numFmtId="165" fontId="7" fillId="4" borderId="13" xfId="1" applyNumberFormat="1" applyFont="1" applyFill="1" applyBorder="1" applyAlignment="1">
      <alignment horizontal="center" vertical="center" wrapText="1"/>
    </xf>
    <xf numFmtId="0" fontId="9" fillId="0" borderId="16" xfId="0" applyFont="1" applyBorder="1" applyAlignment="1">
      <alignment horizontal="right" vertical="center" wrapText="1"/>
    </xf>
    <xf numFmtId="0" fontId="14" fillId="0" borderId="0" xfId="0" applyFont="1" applyBorder="1" applyAlignment="1">
      <alignment horizontal="center" vertical="center" wrapText="1"/>
    </xf>
    <xf numFmtId="0" fontId="9" fillId="0" borderId="66" xfId="0" applyFont="1" applyBorder="1" applyAlignment="1">
      <alignment horizontal="right" vertical="center" wrapText="1"/>
    </xf>
    <xf numFmtId="0" fontId="9" fillId="0" borderId="65" xfId="0" applyFont="1" applyBorder="1" applyAlignment="1">
      <alignment horizontal="right" vertical="center" wrapText="1"/>
    </xf>
    <xf numFmtId="0" fontId="0" fillId="8" borderId="41" xfId="0" applyFill="1" applyBorder="1" applyAlignment="1">
      <alignment horizontal="center" vertical="center" wrapText="1"/>
    </xf>
    <xf numFmtId="0" fontId="20" fillId="8" borderId="29" xfId="0" applyFont="1" applyFill="1" applyBorder="1" applyAlignment="1">
      <alignment horizontal="right" vertical="center" wrapText="1"/>
    </xf>
    <xf numFmtId="0" fontId="21" fillId="0" borderId="30" xfId="0" applyFont="1" applyBorder="1" applyAlignment="1">
      <alignment horizontal="left" vertical="center"/>
    </xf>
    <xf numFmtId="0" fontId="21" fillId="0" borderId="31" xfId="0" applyFont="1" applyBorder="1" applyAlignment="1">
      <alignment horizontal="left" vertical="center"/>
    </xf>
    <xf numFmtId="0" fontId="9" fillId="0" borderId="21" xfId="0" applyFont="1" applyBorder="1" applyAlignment="1">
      <alignment horizontal="right" vertical="center" wrapText="1"/>
    </xf>
    <xf numFmtId="0" fontId="9" fillId="0" borderId="6" xfId="0" applyFont="1" applyBorder="1" applyAlignment="1">
      <alignment horizontal="right" vertical="center" wrapText="1"/>
    </xf>
    <xf numFmtId="0" fontId="7" fillId="7" borderId="19" xfId="0" applyFont="1" applyFill="1" applyBorder="1" applyAlignment="1">
      <alignment horizontal="right" vertical="center" wrapText="1"/>
    </xf>
    <xf numFmtId="0" fontId="7" fillId="7" borderId="8" xfId="0" applyFont="1" applyFill="1" applyBorder="1" applyAlignment="1">
      <alignment horizontal="right" vertical="center" wrapText="1"/>
    </xf>
    <xf numFmtId="0" fontId="0" fillId="0" borderId="8" xfId="0" applyBorder="1" applyAlignment="1">
      <alignment horizontal="right" vertical="center" wrapText="1"/>
    </xf>
    <xf numFmtId="0" fontId="0" fillId="7" borderId="36" xfId="0" applyFill="1" applyBorder="1" applyAlignment="1">
      <alignment horizontal="center" vertical="center" wrapText="1"/>
    </xf>
    <xf numFmtId="0" fontId="0" fillId="7" borderId="38" xfId="0" applyFill="1" applyBorder="1" applyAlignment="1">
      <alignment horizontal="center" vertical="center" wrapText="1"/>
    </xf>
    <xf numFmtId="0" fontId="0" fillId="7" borderId="41" xfId="0" applyFill="1" applyBorder="1" applyAlignment="1">
      <alignment horizontal="center" vertical="center" wrapText="1"/>
    </xf>
    <xf numFmtId="0" fontId="9" fillId="0" borderId="16" xfId="0" applyFont="1" applyBorder="1" applyAlignment="1">
      <alignment horizontal="right" vertical="center" wrapText="1"/>
    </xf>
    <xf numFmtId="0" fontId="9" fillId="0" borderId="17" xfId="0" applyFont="1" applyBorder="1" applyAlignment="1">
      <alignment horizontal="right" vertical="center" wrapText="1"/>
    </xf>
    <xf numFmtId="0" fontId="18" fillId="7" borderId="62" xfId="0" applyFont="1" applyFill="1" applyBorder="1" applyAlignment="1">
      <alignment horizontal="right" vertical="center" wrapText="1"/>
    </xf>
    <xf numFmtId="0" fontId="18" fillId="7" borderId="6" xfId="0" applyFont="1" applyFill="1" applyBorder="1" applyAlignment="1">
      <alignment horizontal="right" vertical="center" wrapText="1"/>
    </xf>
    <xf numFmtId="165" fontId="0" fillId="7" borderId="3" xfId="0" applyNumberFormat="1" applyFill="1" applyBorder="1" applyAlignment="1">
      <alignment horizontal="center" vertical="center"/>
    </xf>
    <xf numFmtId="165" fontId="0" fillId="7" borderId="52" xfId="0" applyNumberFormat="1" applyFill="1" applyBorder="1" applyAlignment="1">
      <alignment horizontal="center" vertical="center"/>
    </xf>
    <xf numFmtId="9" fontId="0" fillId="7" borderId="51" xfId="2" applyFont="1" applyFill="1" applyBorder="1" applyAlignment="1">
      <alignment horizontal="center" vertical="center"/>
    </xf>
    <xf numFmtId="9" fontId="0" fillId="7" borderId="53" xfId="2" applyFont="1" applyFill="1" applyBorder="1" applyAlignment="1">
      <alignment horizontal="center" vertical="center"/>
    </xf>
    <xf numFmtId="0" fontId="4" fillId="7" borderId="50" xfId="0" applyFont="1" applyFill="1" applyBorder="1" applyAlignment="1">
      <alignment horizontal="center" vertical="center" wrapText="1"/>
    </xf>
    <xf numFmtId="0" fontId="4" fillId="7" borderId="46" xfId="0" applyFont="1" applyFill="1" applyBorder="1" applyAlignment="1">
      <alignment horizontal="center" vertical="center" wrapText="1"/>
    </xf>
    <xf numFmtId="9" fontId="0" fillId="5" borderId="49" xfId="2" applyFont="1" applyFill="1" applyBorder="1" applyAlignment="1">
      <alignment horizontal="center" vertical="center"/>
    </xf>
    <xf numFmtId="165" fontId="0" fillId="4" borderId="58" xfId="1" applyNumberFormat="1" applyFont="1" applyFill="1" applyBorder="1" applyAlignment="1">
      <alignment horizontal="center" vertical="center"/>
    </xf>
    <xf numFmtId="165" fontId="0" fillId="4" borderId="3" xfId="1" applyNumberFormat="1" applyFont="1" applyFill="1" applyBorder="1" applyAlignment="1">
      <alignment horizontal="center" vertical="center"/>
    </xf>
    <xf numFmtId="165" fontId="0" fillId="4" borderId="52" xfId="1" applyNumberFormat="1" applyFont="1" applyFill="1" applyBorder="1" applyAlignment="1">
      <alignment horizontal="center" vertical="center"/>
    </xf>
    <xf numFmtId="9" fontId="0" fillId="4" borderId="59" xfId="2" applyFont="1" applyFill="1" applyBorder="1" applyAlignment="1">
      <alignment horizontal="center" vertical="center"/>
    </xf>
    <xf numFmtId="9" fontId="0" fillId="4" borderId="51" xfId="2" applyFont="1" applyFill="1" applyBorder="1" applyAlignment="1">
      <alignment horizontal="center" vertical="center"/>
    </xf>
    <xf numFmtId="9" fontId="0" fillId="4" borderId="53" xfId="2" applyFont="1" applyFill="1" applyBorder="1" applyAlignment="1">
      <alignment horizontal="center" vertical="center"/>
    </xf>
    <xf numFmtId="0" fontId="4" fillId="4" borderId="57" xfId="0" applyFont="1" applyFill="1" applyBorder="1" applyAlignment="1">
      <alignment horizontal="center" vertical="center" wrapText="1"/>
    </xf>
    <xf numFmtId="0" fontId="4" fillId="4" borderId="50" xfId="0" applyFont="1" applyFill="1" applyBorder="1" applyAlignment="1">
      <alignment horizontal="center" vertical="center" wrapText="1"/>
    </xf>
    <xf numFmtId="0" fontId="4" fillId="4" borderId="46" xfId="0" applyFont="1" applyFill="1" applyBorder="1" applyAlignment="1">
      <alignment horizontal="center" vertical="center" wrapText="1"/>
    </xf>
    <xf numFmtId="49" fontId="16" fillId="0" borderId="5" xfId="1" applyNumberFormat="1" applyFont="1" applyBorder="1" applyAlignment="1">
      <alignment horizontal="center" vertical="center" wrapText="1"/>
    </xf>
    <xf numFmtId="0" fontId="13" fillId="0" borderId="25" xfId="0" applyFont="1" applyFill="1" applyBorder="1" applyAlignment="1">
      <alignment vertical="center" wrapText="1"/>
    </xf>
    <xf numFmtId="0" fontId="16" fillId="0" borderId="13" xfId="0" applyFont="1" applyFill="1" applyBorder="1" applyAlignment="1">
      <alignment horizontal="center" vertical="center" wrapText="1"/>
    </xf>
    <xf numFmtId="6" fontId="17" fillId="0" borderId="13" xfId="1" applyNumberFormat="1" applyFont="1" applyFill="1" applyBorder="1" applyAlignment="1">
      <alignment horizontal="center" vertical="center" wrapText="1"/>
    </xf>
    <xf numFmtId="0" fontId="17" fillId="0" borderId="13" xfId="0" applyFont="1" applyFill="1" applyBorder="1" applyAlignment="1">
      <alignment vertical="center" wrapText="1"/>
    </xf>
    <xf numFmtId="0" fontId="16" fillId="0" borderId="26" xfId="0" applyFont="1" applyFill="1" applyBorder="1" applyAlignment="1">
      <alignment vertical="center" wrapText="1"/>
    </xf>
    <xf numFmtId="0" fontId="17" fillId="0" borderId="5" xfId="0" applyFont="1" applyFill="1" applyBorder="1" applyAlignment="1">
      <alignment vertical="center" wrapText="1"/>
    </xf>
    <xf numFmtId="0" fontId="13" fillId="9" borderId="46" xfId="0" applyFont="1" applyFill="1" applyBorder="1" applyAlignment="1">
      <alignment vertical="center" wrapText="1"/>
    </xf>
    <xf numFmtId="0" fontId="16" fillId="9" borderId="52" xfId="0" applyFont="1" applyFill="1" applyBorder="1" applyAlignment="1">
      <alignment horizontal="center" vertical="center" wrapText="1"/>
    </xf>
    <xf numFmtId="6" fontId="16" fillId="9" borderId="52" xfId="0" applyNumberFormat="1" applyFont="1" applyFill="1" applyBorder="1" applyAlignment="1">
      <alignment horizontal="center" vertical="center" wrapText="1"/>
    </xf>
    <xf numFmtId="0" fontId="16" fillId="9" borderId="52" xfId="0" applyFont="1" applyFill="1" applyBorder="1" applyAlignment="1">
      <alignment vertical="center" wrapText="1"/>
    </xf>
    <xf numFmtId="0" fontId="16" fillId="9" borderId="53" xfId="0" applyFont="1" applyFill="1" applyBorder="1" applyAlignment="1">
      <alignment vertical="center" wrapText="1"/>
    </xf>
    <xf numFmtId="0" fontId="0" fillId="8" borderId="38" xfId="0" applyFill="1" applyBorder="1" applyAlignment="1">
      <alignment horizontal="center" vertical="center" wrapText="1"/>
    </xf>
    <xf numFmtId="0" fontId="7" fillId="8" borderId="0" xfId="0" applyFont="1" applyFill="1" applyBorder="1" applyAlignment="1">
      <alignment horizontal="right" vertical="center" wrapText="1"/>
    </xf>
    <xf numFmtId="0" fontId="0" fillId="8" borderId="7" xfId="0" applyFill="1" applyBorder="1" applyAlignment="1">
      <alignment horizontal="right" vertical="center" wrapText="1"/>
    </xf>
    <xf numFmtId="164" fontId="1" fillId="8" borderId="40" xfId="1" applyNumberFormat="1" applyFont="1" applyFill="1" applyBorder="1" applyAlignment="1">
      <alignment horizontal="left" vertical="center"/>
    </xf>
    <xf numFmtId="0" fontId="9" fillId="0" borderId="71" xfId="0" applyFont="1" applyBorder="1" applyAlignment="1">
      <alignment horizontal="right" vertical="center" wrapText="1"/>
    </xf>
    <xf numFmtId="0" fontId="9" fillId="0" borderId="19" xfId="0" applyFont="1" applyBorder="1" applyAlignment="1">
      <alignment horizontal="right" vertical="center" wrapText="1"/>
    </xf>
    <xf numFmtId="0" fontId="9" fillId="0" borderId="71" xfId="0" applyFont="1" applyBorder="1" applyAlignment="1">
      <alignment horizontal="right" vertical="center" wrapText="1"/>
    </xf>
    <xf numFmtId="164" fontId="9" fillId="0" borderId="72" xfId="1" applyNumberFormat="1" applyFont="1" applyBorder="1" applyAlignment="1">
      <alignment horizontal="left" vertical="center"/>
    </xf>
    <xf numFmtId="0" fontId="5" fillId="0" borderId="74" xfId="0" applyFont="1" applyBorder="1" applyAlignment="1">
      <alignment vertical="center"/>
    </xf>
    <xf numFmtId="0" fontId="5" fillId="0" borderId="75" xfId="0" applyFont="1" applyBorder="1" applyAlignment="1">
      <alignment vertical="center"/>
    </xf>
    <xf numFmtId="0" fontId="0" fillId="2" borderId="73" xfId="0" applyFont="1" applyFill="1" applyBorder="1" applyAlignment="1">
      <alignment horizontal="center" vertical="center"/>
    </xf>
    <xf numFmtId="0" fontId="0" fillId="2" borderId="8" xfId="0" applyFill="1" applyBorder="1" applyAlignment="1">
      <alignment horizontal="right" vertical="center" wrapText="1"/>
    </xf>
    <xf numFmtId="164" fontId="1" fillId="2" borderId="39" xfId="1" applyNumberFormat="1" applyFont="1" applyFill="1" applyBorder="1" applyAlignment="1">
      <alignment horizontal="left" vertical="center"/>
    </xf>
    <xf numFmtId="0" fontId="20" fillId="2" borderId="29" xfId="0" applyFont="1" applyFill="1" applyBorder="1" applyAlignment="1">
      <alignment horizontal="right" vertical="center" wrapText="1"/>
    </xf>
    <xf numFmtId="0" fontId="4" fillId="2" borderId="29" xfId="0" applyFont="1" applyFill="1" applyBorder="1" applyAlignment="1">
      <alignment horizontal="right" vertical="center" wrapText="1"/>
    </xf>
    <xf numFmtId="164" fontId="4" fillId="2" borderId="42" xfId="1" applyNumberFormat="1" applyFont="1" applyFill="1" applyBorder="1" applyAlignment="1">
      <alignment horizontal="left" vertical="center"/>
    </xf>
    <xf numFmtId="0" fontId="0" fillId="2" borderId="76" xfId="0" applyFill="1" applyBorder="1" applyAlignment="1">
      <alignment horizontal="left" vertical="center" wrapText="1"/>
    </xf>
    <xf numFmtId="0" fontId="0" fillId="2" borderId="78" xfId="0" applyFont="1" applyFill="1" applyBorder="1" applyAlignment="1">
      <alignment horizontal="center" vertical="center"/>
    </xf>
    <xf numFmtId="0" fontId="20" fillId="2" borderId="77" xfId="0" applyFont="1" applyFill="1" applyBorder="1" applyAlignment="1">
      <alignment horizontal="right" vertical="center" wrapText="1"/>
    </xf>
    <xf numFmtId="0" fontId="7" fillId="2" borderId="79" xfId="0" applyFont="1" applyFill="1" applyBorder="1" applyAlignment="1">
      <alignment horizontal="right" vertical="center" wrapText="1"/>
    </xf>
    <xf numFmtId="0" fontId="4" fillId="0" borderId="80" xfId="0" applyFont="1" applyBorder="1" applyAlignment="1">
      <alignment vertical="center"/>
    </xf>
    <xf numFmtId="0" fontId="4" fillId="0" borderId="81" xfId="0" applyFont="1" applyBorder="1" applyAlignment="1">
      <alignment vertical="center"/>
    </xf>
    <xf numFmtId="0" fontId="9" fillId="0" borderId="82" xfId="0" applyFont="1" applyBorder="1" applyAlignment="1">
      <alignment horizontal="right" vertical="center" wrapText="1"/>
    </xf>
    <xf numFmtId="0" fontId="9" fillId="0" borderId="81" xfId="0" applyFont="1" applyBorder="1" applyAlignment="1">
      <alignment horizontal="right" vertical="center" wrapText="1"/>
    </xf>
    <xf numFmtId="0" fontId="0" fillId="4" borderId="36" xfId="0" applyFill="1" applyBorder="1" applyAlignment="1">
      <alignment horizontal="center" vertical="center" wrapText="1"/>
    </xf>
    <xf numFmtId="0" fontId="0" fillId="4" borderId="18" xfId="0" applyFill="1" applyBorder="1" applyAlignment="1">
      <alignment horizontal="left" vertical="center" wrapText="1"/>
    </xf>
    <xf numFmtId="0" fontId="7" fillId="4" borderId="19" xfId="0" applyFont="1" applyFill="1" applyBorder="1" applyAlignment="1">
      <alignment horizontal="right" vertical="center" wrapText="1"/>
    </xf>
    <xf numFmtId="0" fontId="7" fillId="4" borderId="19" xfId="0" applyFont="1" applyFill="1" applyBorder="1" applyAlignment="1">
      <alignment horizontal="right" vertical="center" wrapText="1"/>
    </xf>
    <xf numFmtId="164" fontId="1" fillId="4" borderId="37" xfId="1" applyNumberFormat="1" applyFill="1" applyBorder="1" applyAlignment="1">
      <alignment horizontal="left" vertical="center"/>
    </xf>
    <xf numFmtId="0" fontId="0" fillId="4" borderId="38" xfId="0" applyFill="1" applyBorder="1" applyAlignment="1">
      <alignment horizontal="center" vertical="center" wrapText="1"/>
    </xf>
    <xf numFmtId="0" fontId="0" fillId="4" borderId="11" xfId="0" applyFill="1" applyBorder="1" applyAlignment="1">
      <alignment horizontal="left" vertical="center" wrapText="1"/>
    </xf>
    <xf numFmtId="0" fontId="7" fillId="4" borderId="8" xfId="0" applyFont="1" applyFill="1" applyBorder="1" applyAlignment="1">
      <alignment horizontal="right" vertical="center" wrapText="1"/>
    </xf>
    <xf numFmtId="0" fontId="0" fillId="4" borderId="8" xfId="0" applyFill="1" applyBorder="1" applyAlignment="1">
      <alignment horizontal="right" vertical="center" wrapText="1"/>
    </xf>
    <xf numFmtId="0" fontId="7" fillId="4" borderId="8" xfId="0" applyFont="1" applyFill="1" applyBorder="1" applyAlignment="1">
      <alignment horizontal="right" vertical="center" wrapText="1"/>
    </xf>
    <xf numFmtId="164" fontId="1" fillId="4" borderId="39" xfId="1" applyNumberFormat="1" applyFill="1" applyBorder="1" applyAlignment="1">
      <alignment horizontal="left" vertical="center"/>
    </xf>
    <xf numFmtId="0" fontId="0" fillId="4" borderId="12" xfId="0" applyFill="1" applyBorder="1" applyAlignment="1">
      <alignment horizontal="left" vertical="center" wrapText="1"/>
    </xf>
    <xf numFmtId="0" fontId="0" fillId="4" borderId="15" xfId="0" applyFill="1" applyBorder="1" applyAlignment="1">
      <alignment horizontal="left" vertical="center" wrapText="1"/>
    </xf>
    <xf numFmtId="0" fontId="7" fillId="4" borderId="7" xfId="0" applyFont="1" applyFill="1" applyBorder="1" applyAlignment="1">
      <alignment horizontal="right" vertical="center" wrapText="1"/>
    </xf>
    <xf numFmtId="164" fontId="1" fillId="4" borderId="40" xfId="1" applyNumberFormat="1" applyFill="1" applyBorder="1" applyAlignment="1">
      <alignment horizontal="left" vertical="center"/>
    </xf>
    <xf numFmtId="0" fontId="0" fillId="4" borderId="68" xfId="0" applyFill="1" applyBorder="1" applyAlignment="1">
      <alignment horizontal="left" vertical="center" wrapText="1"/>
    </xf>
    <xf numFmtId="0" fontId="7" fillId="4" borderId="63" xfId="0" applyFont="1" applyFill="1" applyBorder="1" applyAlignment="1">
      <alignment horizontal="right" vertical="center" wrapText="1"/>
    </xf>
    <xf numFmtId="164" fontId="1" fillId="4" borderId="69" xfId="1" applyNumberFormat="1" applyFont="1" applyFill="1" applyBorder="1" applyAlignment="1">
      <alignment horizontal="left" vertical="center"/>
    </xf>
    <xf numFmtId="0" fontId="0" fillId="4" borderId="41" xfId="0" applyFill="1" applyBorder="1" applyAlignment="1">
      <alignment horizontal="center" vertical="center" wrapText="1"/>
    </xf>
    <xf numFmtId="0" fontId="18" fillId="4" borderId="62" xfId="0" applyFont="1" applyFill="1" applyBorder="1" applyAlignment="1">
      <alignment horizontal="right" vertical="center" wrapText="1"/>
    </xf>
    <xf numFmtId="0" fontId="18" fillId="4" borderId="6" xfId="0" applyFont="1" applyFill="1" applyBorder="1" applyAlignment="1">
      <alignment horizontal="right" vertical="center" wrapText="1"/>
    </xf>
    <xf numFmtId="0" fontId="18" fillId="4" borderId="6" xfId="0" applyFont="1" applyFill="1" applyBorder="1" applyAlignment="1">
      <alignment horizontal="right" vertical="center" wrapText="1"/>
    </xf>
    <xf numFmtId="164" fontId="19" fillId="4" borderId="61" xfId="1" applyNumberFormat="1" applyFont="1" applyFill="1" applyBorder="1" applyAlignment="1">
      <alignment horizontal="left" vertical="center"/>
    </xf>
    <xf numFmtId="0" fontId="7" fillId="4" borderId="83" xfId="0" applyFont="1" applyFill="1" applyBorder="1" applyAlignment="1">
      <alignment horizontal="right" vertical="center" wrapText="1"/>
    </xf>
    <xf numFmtId="0" fontId="7" fillId="4" borderId="0" xfId="0" applyFont="1" applyFill="1" applyBorder="1" applyAlignment="1">
      <alignment horizontal="right" vertical="center" wrapText="1"/>
    </xf>
    <xf numFmtId="164" fontId="1" fillId="4" borderId="70" xfId="1" applyNumberFormat="1" applyFont="1" applyFill="1" applyBorder="1" applyAlignment="1">
      <alignment horizontal="left" vertical="center"/>
    </xf>
    <xf numFmtId="0" fontId="7" fillId="4" borderId="84" xfId="0" applyFont="1" applyFill="1" applyBorder="1" applyAlignment="1">
      <alignment horizontal="right" vertical="center" wrapText="1"/>
    </xf>
    <xf numFmtId="0" fontId="7" fillId="4" borderId="63" xfId="0" applyFont="1" applyFill="1" applyBorder="1" applyAlignment="1">
      <alignment horizontal="right" vertical="center" wrapText="1"/>
    </xf>
    <xf numFmtId="0" fontId="3" fillId="7" borderId="4" xfId="0" applyFont="1" applyFill="1" applyBorder="1" applyAlignment="1">
      <alignment vertical="center" wrapText="1"/>
    </xf>
    <xf numFmtId="0" fontId="0" fillId="7" borderId="4" xfId="0" applyFill="1" applyBorder="1" applyAlignment="1">
      <alignment vertical="center" wrapText="1"/>
    </xf>
    <xf numFmtId="165" fontId="7" fillId="7" borderId="4" xfId="1" applyNumberFormat="1" applyFont="1" applyFill="1" applyBorder="1" applyAlignment="1">
      <alignment horizontal="center" vertical="center" wrapText="1"/>
    </xf>
    <xf numFmtId="0" fontId="4" fillId="7" borderId="57" xfId="0" applyFont="1" applyFill="1" applyBorder="1" applyAlignment="1">
      <alignment horizontal="center" vertical="center" wrapText="1"/>
    </xf>
    <xf numFmtId="0" fontId="3" fillId="7" borderId="22" xfId="0" applyFont="1" applyFill="1" applyBorder="1" applyAlignment="1">
      <alignment vertical="center" wrapText="1"/>
    </xf>
    <xf numFmtId="0" fontId="0" fillId="7" borderId="22" xfId="0" applyFill="1" applyBorder="1" applyAlignment="1">
      <alignment vertical="center" wrapText="1"/>
    </xf>
    <xf numFmtId="165" fontId="0" fillId="7" borderId="22" xfId="1" applyNumberFormat="1" applyFont="1" applyFill="1" applyBorder="1" applyAlignment="1">
      <alignment horizontal="center" vertical="center" wrapText="1"/>
    </xf>
    <xf numFmtId="165" fontId="0" fillId="7" borderId="58" xfId="0" applyNumberFormat="1" applyFill="1" applyBorder="1" applyAlignment="1">
      <alignment horizontal="center" vertical="center"/>
    </xf>
    <xf numFmtId="9" fontId="0" fillId="7" borderId="59" xfId="2" applyFont="1" applyFill="1" applyBorder="1" applyAlignment="1">
      <alignment horizontal="center" vertical="center"/>
    </xf>
    <xf numFmtId="0" fontId="3" fillId="4" borderId="52" xfId="0" applyFont="1" applyFill="1" applyBorder="1" applyAlignment="1">
      <alignment vertical="center" wrapText="1"/>
    </xf>
    <xf numFmtId="0" fontId="0" fillId="4" borderId="52" xfId="0" applyFill="1" applyBorder="1" applyAlignment="1">
      <alignment vertical="center" wrapText="1"/>
    </xf>
    <xf numFmtId="165" fontId="0" fillId="4" borderId="52" xfId="1" applyNumberFormat="1" applyFont="1" applyFill="1" applyBorder="1" applyAlignment="1">
      <alignment horizontal="center" vertical="center" wrapText="1"/>
    </xf>
    <xf numFmtId="165" fontId="0" fillId="4" borderId="22" xfId="1" applyNumberFormat="1" applyFont="1" applyFill="1" applyBorder="1" applyAlignment="1">
      <alignment horizontal="center" vertical="center" wrapText="1"/>
    </xf>
    <xf numFmtId="165" fontId="0" fillId="4" borderId="52" xfId="0" applyNumberFormat="1" applyFill="1" applyBorder="1" applyAlignment="1">
      <alignment horizontal="center" vertical="center"/>
    </xf>
    <xf numFmtId="165" fontId="0" fillId="4" borderId="58" xfId="0" applyNumberFormat="1" applyFill="1"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D5"/>
      <color rgb="FFE4ECF4"/>
      <color rgb="FFDEE8CA"/>
      <color rgb="FFDBE6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24"/>
  <sheetViews>
    <sheetView showGridLines="0" tabSelected="1" zoomScale="20" zoomScaleNormal="20" workbookViewId="0">
      <pane ySplit="2" topLeftCell="A3" activePane="bottomLeft" state="frozen"/>
      <selection activeCell="D18" sqref="D18"/>
      <selection pane="bottomLeft" activeCell="F9" sqref="F9"/>
    </sheetView>
  </sheetViews>
  <sheetFormatPr defaultColWidth="9.1796875" defaultRowHeight="27" x14ac:dyDescent="0.35"/>
  <cols>
    <col min="1" max="1" width="9.1796875" style="31"/>
    <col min="2" max="2" width="50.54296875" style="31" customWidth="1"/>
    <col min="3" max="3" width="36.453125" style="33" customWidth="1"/>
    <col min="4" max="5" width="29.26953125" style="33" customWidth="1"/>
    <col min="6" max="6" width="29.54296875" style="33" customWidth="1"/>
    <col min="7" max="7" width="168.7265625" style="31" customWidth="1"/>
    <col min="8" max="8" width="24.453125" style="33" customWidth="1"/>
    <col min="9" max="9" width="37.7265625" style="31" customWidth="1"/>
    <col min="10" max="10" width="43" style="31" customWidth="1"/>
    <col min="11" max="16384" width="9.1796875" style="31"/>
  </cols>
  <sheetData>
    <row r="1" spans="2:11" s="34" customFormat="1" ht="100.5" customHeight="1" thickBot="1" x14ac:dyDescent="0.4">
      <c r="B1" s="164" t="s">
        <v>100</v>
      </c>
      <c r="C1" s="164"/>
      <c r="D1" s="164"/>
      <c r="E1" s="164"/>
      <c r="F1" s="164"/>
      <c r="G1" s="164"/>
      <c r="H1" s="164"/>
      <c r="I1" s="164"/>
    </row>
    <row r="2" spans="2:11" ht="46.5" customHeight="1" thickBot="1" x14ac:dyDescent="0.4">
      <c r="B2" s="131" t="s">
        <v>0</v>
      </c>
      <c r="C2" s="132" t="s">
        <v>14</v>
      </c>
      <c r="D2" s="132" t="s">
        <v>1</v>
      </c>
      <c r="E2" s="132" t="s">
        <v>2</v>
      </c>
      <c r="F2" s="132" t="s">
        <v>3</v>
      </c>
      <c r="G2" s="132" t="s">
        <v>4</v>
      </c>
      <c r="H2" s="132" t="s">
        <v>32</v>
      </c>
      <c r="I2" s="133" t="s">
        <v>5</v>
      </c>
      <c r="J2" s="30"/>
      <c r="K2" s="30"/>
    </row>
    <row r="3" spans="2:11" s="45" customFormat="1" ht="222.5" customHeight="1" thickBot="1" x14ac:dyDescent="0.4">
      <c r="B3" s="206" t="s">
        <v>46</v>
      </c>
      <c r="C3" s="207" t="s">
        <v>15</v>
      </c>
      <c r="D3" s="207" t="s">
        <v>75</v>
      </c>
      <c r="E3" s="208" t="s">
        <v>16</v>
      </c>
      <c r="F3" s="207" t="s">
        <v>72</v>
      </c>
      <c r="G3" s="209" t="s">
        <v>8</v>
      </c>
      <c r="H3" s="207" t="s">
        <v>85</v>
      </c>
      <c r="I3" s="210" t="s">
        <v>33</v>
      </c>
    </row>
    <row r="4" spans="2:11" ht="207" customHeight="1" x14ac:dyDescent="0.35">
      <c r="B4" s="130" t="s">
        <v>6</v>
      </c>
      <c r="C4" s="47" t="s">
        <v>15</v>
      </c>
      <c r="D4" s="47" t="s">
        <v>13</v>
      </c>
      <c r="E4" s="148" t="s">
        <v>94</v>
      </c>
      <c r="F4" s="47" t="s">
        <v>95</v>
      </c>
      <c r="G4" s="48" t="s">
        <v>38</v>
      </c>
      <c r="H4" s="47" t="s">
        <v>84</v>
      </c>
      <c r="I4" s="67" t="s">
        <v>70</v>
      </c>
      <c r="J4" s="30"/>
      <c r="K4" s="30"/>
    </row>
    <row r="5" spans="2:11" ht="167.5" hidden="1" x14ac:dyDescent="0.35">
      <c r="B5" s="137" t="s">
        <v>91</v>
      </c>
      <c r="C5" s="138" t="s">
        <v>22</v>
      </c>
      <c r="D5" s="138" t="s">
        <v>58</v>
      </c>
      <c r="E5" s="139">
        <v>266000</v>
      </c>
      <c r="F5" s="138" t="s">
        <v>74</v>
      </c>
      <c r="G5" s="140" t="s">
        <v>88</v>
      </c>
      <c r="H5" s="138" t="s">
        <v>57</v>
      </c>
      <c r="I5" s="141" t="s">
        <v>56</v>
      </c>
    </row>
    <row r="6" spans="2:11" ht="176.25" customHeight="1" x14ac:dyDescent="0.35">
      <c r="B6" s="130" t="s">
        <v>80</v>
      </c>
      <c r="C6" s="47" t="s">
        <v>22</v>
      </c>
      <c r="D6" s="65" t="s">
        <v>9</v>
      </c>
      <c r="E6" s="66">
        <v>300000</v>
      </c>
      <c r="F6" s="47" t="s">
        <v>71</v>
      </c>
      <c r="G6" s="48" t="s">
        <v>50</v>
      </c>
      <c r="H6" s="47" t="s">
        <v>84</v>
      </c>
      <c r="I6" s="67" t="s">
        <v>70</v>
      </c>
    </row>
    <row r="7" spans="2:11" ht="176.25" customHeight="1" x14ac:dyDescent="0.35">
      <c r="B7" s="130" t="s">
        <v>92</v>
      </c>
      <c r="C7" s="47" t="s">
        <v>22</v>
      </c>
      <c r="D7" s="65" t="s">
        <v>59</v>
      </c>
      <c r="E7" s="66">
        <v>139000</v>
      </c>
      <c r="F7" s="47" t="s">
        <v>96</v>
      </c>
      <c r="G7" s="48" t="s">
        <v>87</v>
      </c>
      <c r="H7" s="47" t="s">
        <v>85</v>
      </c>
      <c r="I7" s="67" t="s">
        <v>131</v>
      </c>
    </row>
    <row r="8" spans="2:11" ht="228" customHeight="1" x14ac:dyDescent="0.35">
      <c r="B8" s="73" t="s">
        <v>7</v>
      </c>
      <c r="C8" s="36" t="s">
        <v>112</v>
      </c>
      <c r="D8" s="36" t="s">
        <v>10</v>
      </c>
      <c r="E8" s="37" t="s">
        <v>35</v>
      </c>
      <c r="F8" s="36" t="s">
        <v>69</v>
      </c>
      <c r="G8" s="38" t="s">
        <v>67</v>
      </c>
      <c r="H8" s="36" t="s">
        <v>84</v>
      </c>
      <c r="I8" s="69" t="s">
        <v>70</v>
      </c>
    </row>
    <row r="9" spans="2:11" ht="269.25" customHeight="1" x14ac:dyDescent="0.35">
      <c r="B9" s="74" t="s">
        <v>60</v>
      </c>
      <c r="C9" s="36" t="s">
        <v>15</v>
      </c>
      <c r="D9" s="36" t="s">
        <v>76</v>
      </c>
      <c r="E9" s="39">
        <v>100000</v>
      </c>
      <c r="F9" s="36" t="s">
        <v>73</v>
      </c>
      <c r="G9" s="46" t="s">
        <v>93</v>
      </c>
      <c r="H9" s="36" t="s">
        <v>84</v>
      </c>
      <c r="I9" s="68" t="s">
        <v>70</v>
      </c>
    </row>
    <row r="10" spans="2:11" ht="206.25" customHeight="1" thickBot="1" x14ac:dyDescent="0.4">
      <c r="B10" s="200" t="s">
        <v>43</v>
      </c>
      <c r="C10" s="201" t="s">
        <v>22</v>
      </c>
      <c r="D10" s="201" t="s">
        <v>44</v>
      </c>
      <c r="E10" s="202">
        <v>200000</v>
      </c>
      <c r="F10" s="201" t="s">
        <v>71</v>
      </c>
      <c r="G10" s="203" t="s">
        <v>51</v>
      </c>
      <c r="H10" s="201" t="s">
        <v>84</v>
      </c>
      <c r="I10" s="204" t="s">
        <v>70</v>
      </c>
    </row>
    <row r="11" spans="2:11" ht="271" customHeight="1" x14ac:dyDescent="0.35">
      <c r="B11" s="130" t="s">
        <v>102</v>
      </c>
      <c r="C11" s="47" t="s">
        <v>15</v>
      </c>
      <c r="D11" s="47" t="s">
        <v>13</v>
      </c>
      <c r="E11" s="66">
        <v>195855</v>
      </c>
      <c r="F11" s="47" t="s">
        <v>103</v>
      </c>
      <c r="G11" s="205" t="s">
        <v>124</v>
      </c>
      <c r="H11" s="47" t="s">
        <v>104</v>
      </c>
      <c r="I11" s="67" t="s">
        <v>70</v>
      </c>
    </row>
    <row r="12" spans="2:11" ht="206.25" customHeight="1" x14ac:dyDescent="0.35">
      <c r="B12" s="73" t="s">
        <v>105</v>
      </c>
      <c r="C12" s="36" t="s">
        <v>111</v>
      </c>
      <c r="D12" s="36" t="s">
        <v>106</v>
      </c>
      <c r="E12" s="40">
        <v>251500</v>
      </c>
      <c r="F12" s="36" t="s">
        <v>99</v>
      </c>
      <c r="G12" s="41" t="s">
        <v>125</v>
      </c>
      <c r="H12" s="36" t="s">
        <v>107</v>
      </c>
      <c r="I12" s="68" t="s">
        <v>119</v>
      </c>
    </row>
    <row r="13" spans="2:11" ht="206.25" customHeight="1" x14ac:dyDescent="0.35">
      <c r="B13" s="73" t="s">
        <v>108</v>
      </c>
      <c r="C13" s="36" t="s">
        <v>22</v>
      </c>
      <c r="D13" s="36" t="s">
        <v>109</v>
      </c>
      <c r="E13" s="40">
        <v>150000</v>
      </c>
      <c r="F13" s="36" t="s">
        <v>110</v>
      </c>
      <c r="G13" s="41" t="s">
        <v>126</v>
      </c>
      <c r="H13" s="36" t="s">
        <v>84</v>
      </c>
      <c r="I13" s="68" t="s">
        <v>70</v>
      </c>
    </row>
    <row r="14" spans="2:11" ht="206.25" customHeight="1" x14ac:dyDescent="0.35">
      <c r="B14" s="73" t="s">
        <v>113</v>
      </c>
      <c r="C14" s="36" t="s">
        <v>116</v>
      </c>
      <c r="D14" s="36" t="s">
        <v>114</v>
      </c>
      <c r="E14" s="40">
        <v>120000</v>
      </c>
      <c r="F14" s="36" t="s">
        <v>115</v>
      </c>
      <c r="G14" s="41" t="s">
        <v>127</v>
      </c>
      <c r="H14" s="36" t="s">
        <v>84</v>
      </c>
      <c r="I14" s="68" t="s">
        <v>70</v>
      </c>
    </row>
    <row r="15" spans="2:11" ht="313.5" customHeight="1" x14ac:dyDescent="0.35">
      <c r="B15" s="73" t="s">
        <v>117</v>
      </c>
      <c r="C15" s="36" t="s">
        <v>15</v>
      </c>
      <c r="D15" s="36" t="s">
        <v>118</v>
      </c>
      <c r="E15" s="40">
        <v>250000</v>
      </c>
      <c r="F15" s="36" t="s">
        <v>99</v>
      </c>
      <c r="G15" s="41" t="s">
        <v>128</v>
      </c>
      <c r="H15" s="36" t="s">
        <v>107</v>
      </c>
      <c r="I15" s="68" t="s">
        <v>119</v>
      </c>
    </row>
    <row r="16" spans="2:11" ht="206.25" customHeight="1" x14ac:dyDescent="0.35">
      <c r="B16" s="73" t="s">
        <v>120</v>
      </c>
      <c r="C16" s="36" t="s">
        <v>111</v>
      </c>
      <c r="D16" s="36" t="s">
        <v>121</v>
      </c>
      <c r="E16" s="40">
        <v>250000</v>
      </c>
      <c r="F16" s="36" t="s">
        <v>99</v>
      </c>
      <c r="G16" s="41" t="s">
        <v>129</v>
      </c>
      <c r="H16" s="36" t="s">
        <v>107</v>
      </c>
      <c r="I16" s="68" t="s">
        <v>119</v>
      </c>
    </row>
    <row r="17" spans="2:10" ht="206.25" customHeight="1" thickBot="1" x14ac:dyDescent="0.4">
      <c r="B17" s="200" t="s">
        <v>122</v>
      </c>
      <c r="C17" s="201" t="s">
        <v>111</v>
      </c>
      <c r="D17" s="201" t="s">
        <v>123</v>
      </c>
      <c r="E17" s="202">
        <v>60000</v>
      </c>
      <c r="F17" s="201" t="s">
        <v>99</v>
      </c>
      <c r="G17" s="203" t="s">
        <v>130</v>
      </c>
      <c r="H17" s="201" t="s">
        <v>107</v>
      </c>
      <c r="I17" s="204" t="s">
        <v>119</v>
      </c>
    </row>
    <row r="18" spans="2:10" ht="144.75" customHeight="1" x14ac:dyDescent="0.35">
      <c r="B18" s="75" t="s">
        <v>68</v>
      </c>
      <c r="C18" s="42" t="s">
        <v>15</v>
      </c>
      <c r="D18" s="42" t="s">
        <v>89</v>
      </c>
      <c r="E18" s="199" t="s">
        <v>17</v>
      </c>
      <c r="F18" s="42" t="s">
        <v>36</v>
      </c>
      <c r="G18" s="44" t="s">
        <v>55</v>
      </c>
      <c r="H18" s="42" t="s">
        <v>11</v>
      </c>
      <c r="I18" s="71" t="s">
        <v>42</v>
      </c>
      <c r="J18" s="85"/>
    </row>
    <row r="19" spans="2:10" ht="150.75" customHeight="1" thickBot="1" x14ac:dyDescent="0.4">
      <c r="B19" s="76" t="s">
        <v>48</v>
      </c>
      <c r="C19" s="62" t="s">
        <v>45</v>
      </c>
      <c r="D19" s="62" t="s">
        <v>11</v>
      </c>
      <c r="E19" s="63" t="s">
        <v>54</v>
      </c>
      <c r="F19" s="62" t="s">
        <v>36</v>
      </c>
      <c r="G19" s="64" t="s">
        <v>21</v>
      </c>
      <c r="H19" s="62" t="s">
        <v>11</v>
      </c>
      <c r="I19" s="70" t="s">
        <v>42</v>
      </c>
    </row>
    <row r="20" spans="2:10" ht="176.5" customHeight="1" x14ac:dyDescent="0.35">
      <c r="B20" s="75" t="s">
        <v>47</v>
      </c>
      <c r="C20" s="42" t="s">
        <v>15</v>
      </c>
      <c r="D20" s="42" t="s">
        <v>12</v>
      </c>
      <c r="E20" s="43" t="s">
        <v>64</v>
      </c>
      <c r="F20" s="43" t="s">
        <v>12</v>
      </c>
      <c r="G20" s="44" t="s">
        <v>19</v>
      </c>
      <c r="H20" s="42" t="s">
        <v>11</v>
      </c>
      <c r="I20" s="71" t="s">
        <v>41</v>
      </c>
    </row>
    <row r="21" spans="2:10" ht="122.25" customHeight="1" thickBot="1" x14ac:dyDescent="0.4">
      <c r="B21" s="76" t="s">
        <v>20</v>
      </c>
      <c r="C21" s="62" t="s">
        <v>23</v>
      </c>
      <c r="D21" s="62" t="s">
        <v>12</v>
      </c>
      <c r="E21" s="72" t="s">
        <v>65</v>
      </c>
      <c r="F21" s="72" t="s">
        <v>12</v>
      </c>
      <c r="G21" s="64" t="s">
        <v>37</v>
      </c>
      <c r="H21" s="62" t="s">
        <v>11</v>
      </c>
      <c r="I21" s="70" t="s">
        <v>41</v>
      </c>
    </row>
    <row r="22" spans="2:10" ht="59.25" customHeight="1" x14ac:dyDescent="0.35">
      <c r="B22" s="32"/>
      <c r="E22" s="35"/>
      <c r="F22" s="31"/>
      <c r="H22" s="31"/>
    </row>
    <row r="23" spans="2:10" ht="59.25" customHeight="1" x14ac:dyDescent="0.35">
      <c r="B23" s="32"/>
      <c r="E23" s="35"/>
      <c r="F23" s="31"/>
      <c r="H23" s="31"/>
    </row>
    <row r="24" spans="2:10" ht="59.25" customHeight="1" x14ac:dyDescent="0.35">
      <c r="B24" s="32"/>
      <c r="E24" s="35"/>
      <c r="F24" s="31"/>
      <c r="H24" s="31"/>
    </row>
  </sheetData>
  <sortState xmlns:xlrd2="http://schemas.microsoft.com/office/spreadsheetml/2017/richdata2" ref="B18:K21">
    <sortCondition ref="I18:I21"/>
  </sortState>
  <mergeCells count="1">
    <mergeCell ref="B1:I1"/>
  </mergeCells>
  <printOptions gridLines="1"/>
  <pageMargins left="1" right="1" top="1" bottom="1" header="0.3" footer="0.3"/>
  <pageSetup paperSize="282" scale="34" fitToHeight="2" orientation="landscape" r:id="rId1"/>
  <headerFooter>
    <oddHeader>&amp;L&amp;14&amp;D&amp;R&amp;14FOR DISCUSSION PURPOSES ONLY</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E877C-9AFF-43B8-A2A3-6773DACCA3C9}">
  <sheetPr>
    <pageSetUpPr fitToPage="1"/>
  </sheetPr>
  <dimension ref="A1:S30"/>
  <sheetViews>
    <sheetView zoomScale="60" zoomScaleNormal="60" workbookViewId="0">
      <selection activeCell="H11" sqref="H11"/>
    </sheetView>
  </sheetViews>
  <sheetFormatPr defaultColWidth="9.1796875" defaultRowHeight="14.5" x14ac:dyDescent="0.35"/>
  <cols>
    <col min="1" max="1" width="3.54296875" style="3" customWidth="1"/>
    <col min="2" max="2" width="21.7265625" style="3" customWidth="1"/>
    <col min="3" max="3" width="24.26953125" style="3" customWidth="1"/>
    <col min="4" max="4" width="21" style="5" customWidth="1"/>
    <col min="5" max="5" width="36.54296875" style="5" customWidth="1"/>
    <col min="6" max="6" width="1.453125" style="5" customWidth="1"/>
    <col min="7" max="7" width="16.453125" style="3" customWidth="1"/>
    <col min="8" max="8" width="22.1796875" style="3" bestFit="1" customWidth="1"/>
    <col min="9" max="9" width="55.54296875" style="3" customWidth="1"/>
    <col min="10" max="10" width="22" style="3" customWidth="1"/>
    <col min="11" max="11" width="19.26953125" style="3" customWidth="1"/>
    <col min="12" max="13" width="9.1796875" style="3"/>
    <col min="14" max="14" width="10" style="3" customWidth="1"/>
    <col min="15" max="16384" width="9.1796875" style="3"/>
  </cols>
  <sheetData>
    <row r="1" spans="2:19" ht="15" thickBot="1" x14ac:dyDescent="0.4"/>
    <row r="2" spans="2:19" s="26" customFormat="1" ht="22.5" customHeight="1" thickBot="1" x14ac:dyDescent="0.45">
      <c r="B2" s="169" t="s">
        <v>101</v>
      </c>
      <c r="C2" s="170"/>
      <c r="D2" s="170"/>
      <c r="E2" s="170"/>
      <c r="F2" s="88"/>
      <c r="G2" s="89" t="s">
        <v>2</v>
      </c>
      <c r="H2" s="25"/>
      <c r="I2" s="25"/>
    </row>
    <row r="3" spans="2:19" ht="30" customHeight="1" x14ac:dyDescent="0.35">
      <c r="B3" s="80"/>
      <c r="C3" s="21"/>
      <c r="D3" s="179" t="s">
        <v>39</v>
      </c>
      <c r="E3" s="180"/>
      <c r="F3" s="90"/>
      <c r="G3" s="91">
        <v>988794</v>
      </c>
      <c r="H3" s="6"/>
      <c r="I3" s="6"/>
    </row>
    <row r="4" spans="2:19" ht="17" customHeight="1" x14ac:dyDescent="0.35">
      <c r="B4" s="176" t="s">
        <v>53</v>
      </c>
      <c r="C4" s="50" t="s">
        <v>40</v>
      </c>
      <c r="D4" s="173" t="s">
        <v>81</v>
      </c>
      <c r="E4" s="173"/>
      <c r="F4" s="53"/>
      <c r="G4" s="81">
        <v>30000</v>
      </c>
      <c r="H4" s="9"/>
      <c r="I4" s="15"/>
      <c r="J4" s="15"/>
      <c r="K4" s="15"/>
      <c r="L4" s="15"/>
      <c r="M4" s="15"/>
      <c r="N4" s="15"/>
      <c r="O4" s="15"/>
      <c r="P4" s="15"/>
      <c r="Q4" s="15"/>
      <c r="R4" s="15"/>
      <c r="S4" s="15"/>
    </row>
    <row r="5" spans="2:19" ht="17.25" customHeight="1" x14ac:dyDescent="0.35">
      <c r="B5" s="177"/>
      <c r="C5" s="19" t="s">
        <v>40</v>
      </c>
      <c r="D5" s="174" t="s">
        <v>82</v>
      </c>
      <c r="E5" s="175"/>
      <c r="F5" s="54"/>
      <c r="G5" s="82">
        <v>141000</v>
      </c>
      <c r="H5" s="9"/>
      <c r="I5" s="15"/>
      <c r="J5" s="15"/>
      <c r="K5" s="15"/>
      <c r="L5" s="15"/>
      <c r="M5" s="15"/>
      <c r="N5" s="15"/>
      <c r="O5" s="15"/>
      <c r="P5" s="15"/>
      <c r="Q5" s="15"/>
      <c r="R5" s="15"/>
      <c r="S5" s="15"/>
    </row>
    <row r="6" spans="2:19" ht="17.25" customHeight="1" x14ac:dyDescent="0.35">
      <c r="B6" s="177"/>
      <c r="C6" s="20" t="s">
        <v>40</v>
      </c>
      <c r="D6" s="174" t="s">
        <v>78</v>
      </c>
      <c r="E6" s="175"/>
      <c r="F6" s="54"/>
      <c r="G6" s="82">
        <v>180000</v>
      </c>
      <c r="H6" s="9"/>
      <c r="I6" s="15"/>
      <c r="J6" s="15"/>
      <c r="K6" s="15"/>
      <c r="L6" s="15"/>
      <c r="M6" s="15"/>
      <c r="N6" s="15"/>
      <c r="O6" s="15"/>
      <c r="P6" s="15"/>
      <c r="Q6" s="15"/>
      <c r="R6" s="15"/>
      <c r="S6" s="15"/>
    </row>
    <row r="7" spans="2:19" ht="17.25" customHeight="1" x14ac:dyDescent="0.35">
      <c r="B7" s="177"/>
      <c r="C7" s="49" t="s">
        <v>40</v>
      </c>
      <c r="D7" s="174" t="s">
        <v>83</v>
      </c>
      <c r="E7" s="175"/>
      <c r="F7" s="51"/>
      <c r="G7" s="83">
        <v>125000</v>
      </c>
      <c r="H7" s="9"/>
      <c r="I7" s="15"/>
      <c r="J7" s="15"/>
      <c r="K7" s="15"/>
      <c r="L7" s="15"/>
      <c r="M7" s="15"/>
      <c r="N7" s="15"/>
      <c r="O7" s="15"/>
      <c r="P7" s="15"/>
      <c r="Q7" s="15"/>
      <c r="R7" s="15"/>
      <c r="S7" s="15"/>
    </row>
    <row r="8" spans="2:19" ht="17.25" customHeight="1" x14ac:dyDescent="0.35">
      <c r="B8" s="177"/>
      <c r="C8" s="49" t="s">
        <v>40</v>
      </c>
      <c r="D8" s="135"/>
      <c r="E8" s="135" t="s">
        <v>79</v>
      </c>
      <c r="F8" s="135"/>
      <c r="G8" s="136">
        <v>50000</v>
      </c>
      <c r="H8" s="9"/>
      <c r="I8" s="15"/>
      <c r="J8" s="15"/>
      <c r="K8" s="15"/>
      <c r="L8" s="15"/>
      <c r="M8" s="15"/>
      <c r="N8" s="15"/>
      <c r="O8" s="15"/>
      <c r="P8" s="15"/>
      <c r="Q8" s="15"/>
      <c r="R8" s="15"/>
      <c r="S8" s="15"/>
    </row>
    <row r="9" spans="2:19" ht="17.25" customHeight="1" thickBot="1" x14ac:dyDescent="0.4">
      <c r="B9" s="177"/>
      <c r="C9" s="159" t="s">
        <v>40</v>
      </c>
      <c r="D9" s="160"/>
      <c r="E9" s="160" t="s">
        <v>97</v>
      </c>
      <c r="F9" s="160"/>
      <c r="G9" s="161">
        <v>100000</v>
      </c>
      <c r="H9" s="9"/>
      <c r="I9" s="15"/>
      <c r="J9" s="15"/>
      <c r="K9" s="15"/>
      <c r="L9" s="15"/>
      <c r="M9" s="15"/>
      <c r="N9" s="15"/>
      <c r="O9" s="15"/>
      <c r="P9" s="15"/>
      <c r="Q9" s="15"/>
      <c r="R9" s="15"/>
      <c r="S9" s="15"/>
    </row>
    <row r="10" spans="2:19" ht="17.25" customHeight="1" x14ac:dyDescent="0.35">
      <c r="B10" s="178"/>
      <c r="C10" s="181" t="s">
        <v>52</v>
      </c>
      <c r="D10" s="182"/>
      <c r="E10" s="182"/>
      <c r="F10" s="142"/>
      <c r="G10" s="134">
        <f>SUM(G4:G9)</f>
        <v>626000</v>
      </c>
      <c r="H10" s="79"/>
      <c r="I10" s="15"/>
      <c r="J10" s="15"/>
      <c r="K10" s="15"/>
      <c r="L10" s="15"/>
      <c r="M10" s="15"/>
      <c r="N10" s="15"/>
      <c r="O10" s="15"/>
      <c r="P10" s="15"/>
      <c r="Q10" s="15"/>
      <c r="R10" s="15"/>
      <c r="S10" s="15"/>
    </row>
    <row r="11" spans="2:19" ht="30" customHeight="1" x14ac:dyDescent="0.35">
      <c r="B11" s="84"/>
      <c r="C11" s="55"/>
      <c r="D11" s="171" t="s">
        <v>63</v>
      </c>
      <c r="E11" s="172"/>
      <c r="F11" s="92"/>
      <c r="G11" s="93">
        <f>G3-G10</f>
        <v>362794</v>
      </c>
      <c r="H11" s="16"/>
      <c r="I11" s="7"/>
    </row>
    <row r="12" spans="2:19" ht="16.5" customHeight="1" thickBot="1" x14ac:dyDescent="0.4">
      <c r="B12" s="221" t="s">
        <v>33</v>
      </c>
      <c r="C12" s="227" t="s">
        <v>132</v>
      </c>
      <c r="D12" s="230" t="s">
        <v>46</v>
      </c>
      <c r="E12" s="230"/>
      <c r="F12" s="222"/>
      <c r="G12" s="223">
        <v>60000</v>
      </c>
      <c r="H12" s="16"/>
      <c r="I12" s="7"/>
    </row>
    <row r="13" spans="2:19" ht="15" customHeight="1" x14ac:dyDescent="0.35">
      <c r="B13" s="228"/>
      <c r="C13" s="229" t="s">
        <v>90</v>
      </c>
      <c r="D13" s="224"/>
      <c r="E13" s="224"/>
      <c r="F13" s="225"/>
      <c r="G13" s="226">
        <f>SUM(G12:G12)</f>
        <v>60000</v>
      </c>
      <c r="H13" s="16"/>
      <c r="I13" s="7"/>
    </row>
    <row r="14" spans="2:19" ht="30" customHeight="1" x14ac:dyDescent="0.35">
      <c r="B14" s="219"/>
      <c r="C14" s="220"/>
      <c r="D14" s="215" t="s">
        <v>24</v>
      </c>
      <c r="E14" s="216"/>
      <c r="F14" s="217"/>
      <c r="G14" s="218">
        <f>G11-G13</f>
        <v>302794</v>
      </c>
      <c r="H14" s="16"/>
      <c r="I14" s="7"/>
    </row>
    <row r="15" spans="2:19" ht="15" customHeight="1" thickBot="1" x14ac:dyDescent="0.4">
      <c r="B15" s="211" t="s">
        <v>85</v>
      </c>
      <c r="C15" s="77" t="s">
        <v>133</v>
      </c>
      <c r="D15" s="212" t="s">
        <v>98</v>
      </c>
      <c r="E15" s="212"/>
      <c r="F15" s="213"/>
      <c r="G15" s="214">
        <v>139000</v>
      </c>
      <c r="H15" s="8"/>
      <c r="I15" s="8"/>
      <c r="J15"/>
      <c r="K15" s="4"/>
      <c r="N15" s="4"/>
    </row>
    <row r="16" spans="2:19" ht="15" customHeight="1" x14ac:dyDescent="0.35">
      <c r="B16" s="167"/>
      <c r="C16" s="168" t="s">
        <v>90</v>
      </c>
      <c r="D16" s="168"/>
      <c r="E16" s="168"/>
      <c r="F16" s="86"/>
      <c r="G16" s="87">
        <f>SUM(G15:G15)</f>
        <v>139000</v>
      </c>
      <c r="H16" s="8"/>
      <c r="I16" s="8"/>
      <c r="J16"/>
      <c r="K16" s="4"/>
      <c r="N16" s="4"/>
    </row>
    <row r="17" spans="1:11" ht="30" customHeight="1" thickBot="1" x14ac:dyDescent="0.4">
      <c r="B17" s="149"/>
      <c r="C17" s="150"/>
      <c r="D17" s="165" t="s">
        <v>24</v>
      </c>
      <c r="E17" s="166"/>
      <c r="F17" s="151"/>
      <c r="G17" s="152">
        <f>G14-G16+G29</f>
        <v>131439</v>
      </c>
      <c r="H17" s="7"/>
      <c r="I17" s="7"/>
      <c r="K17" s="4"/>
    </row>
    <row r="18" spans="1:11" ht="15" thickBot="1" x14ac:dyDescent="0.4">
      <c r="A18" s="78"/>
      <c r="B18" s="78"/>
      <c r="G18" s="4"/>
      <c r="H18" s="4"/>
      <c r="I18" s="4"/>
    </row>
    <row r="19" spans="1:11" ht="26.25" customHeight="1" thickBot="1" x14ac:dyDescent="0.4">
      <c r="B19" s="169" t="s">
        <v>134</v>
      </c>
      <c r="C19" s="170"/>
      <c r="D19" s="170"/>
      <c r="E19" s="170"/>
      <c r="F19" s="88"/>
      <c r="G19" s="89" t="s">
        <v>2</v>
      </c>
      <c r="I19" s="4"/>
    </row>
    <row r="20" spans="1:11" ht="17" x14ac:dyDescent="0.35">
      <c r="B20" s="80"/>
      <c r="C20" s="21"/>
      <c r="D20" s="179" t="s">
        <v>39</v>
      </c>
      <c r="E20" s="180"/>
      <c r="F20" s="163"/>
      <c r="G20" s="91">
        <v>1245000</v>
      </c>
    </row>
    <row r="21" spans="1:11" ht="31" customHeight="1" x14ac:dyDescent="0.35">
      <c r="B21" s="235" t="s">
        <v>53</v>
      </c>
      <c r="C21" s="236" t="s">
        <v>40</v>
      </c>
      <c r="D21" s="237" t="s">
        <v>135</v>
      </c>
      <c r="E21" s="237"/>
      <c r="F21" s="238"/>
      <c r="G21" s="239">
        <v>195855</v>
      </c>
    </row>
    <row r="22" spans="1:11" ht="30" customHeight="1" x14ac:dyDescent="0.35">
      <c r="B22" s="240"/>
      <c r="C22" s="241" t="s">
        <v>40</v>
      </c>
      <c r="D22" s="242" t="s">
        <v>136</v>
      </c>
      <c r="E22" s="243"/>
      <c r="F22" s="244"/>
      <c r="G22" s="245">
        <v>251500</v>
      </c>
      <c r="H22" s="17"/>
    </row>
    <row r="23" spans="1:11" x14ac:dyDescent="0.35">
      <c r="B23" s="240"/>
      <c r="C23" s="246" t="s">
        <v>40</v>
      </c>
      <c r="D23" s="242" t="s">
        <v>137</v>
      </c>
      <c r="E23" s="243"/>
      <c r="F23" s="244"/>
      <c r="G23" s="245">
        <v>150000</v>
      </c>
    </row>
    <row r="24" spans="1:11" ht="30" customHeight="1" x14ac:dyDescent="0.35">
      <c r="B24" s="240"/>
      <c r="C24" s="247" t="s">
        <v>40</v>
      </c>
      <c r="D24" s="242" t="s">
        <v>138</v>
      </c>
      <c r="E24" s="243"/>
      <c r="F24" s="248"/>
      <c r="G24" s="249">
        <v>120000</v>
      </c>
    </row>
    <row r="25" spans="1:11" ht="44" customHeight="1" x14ac:dyDescent="0.35">
      <c r="B25" s="240"/>
      <c r="C25" s="247" t="s">
        <v>40</v>
      </c>
      <c r="D25" s="258" t="s">
        <v>139</v>
      </c>
      <c r="E25" s="258"/>
      <c r="F25" s="248"/>
      <c r="G25" s="249">
        <v>250000</v>
      </c>
    </row>
    <row r="26" spans="1:11" ht="19" customHeight="1" x14ac:dyDescent="0.35">
      <c r="B26" s="240"/>
      <c r="C26" s="247" t="s">
        <v>40</v>
      </c>
      <c r="D26" s="261" t="s">
        <v>140</v>
      </c>
      <c r="E26" s="261"/>
      <c r="F26" s="259"/>
      <c r="G26" s="260">
        <v>250000</v>
      </c>
    </row>
    <row r="27" spans="1:11" ht="15" thickBot="1" x14ac:dyDescent="0.4">
      <c r="B27" s="240"/>
      <c r="C27" s="250" t="s">
        <v>40</v>
      </c>
      <c r="D27" s="262" t="s">
        <v>141</v>
      </c>
      <c r="E27" s="262"/>
      <c r="F27" s="251"/>
      <c r="G27" s="252">
        <v>60000</v>
      </c>
    </row>
    <row r="28" spans="1:11" x14ac:dyDescent="0.35">
      <c r="B28" s="253"/>
      <c r="C28" s="254" t="s">
        <v>52</v>
      </c>
      <c r="D28" s="255"/>
      <c r="E28" s="255"/>
      <c r="F28" s="256"/>
      <c r="G28" s="257">
        <f>SUM(G21:G27)</f>
        <v>1277355</v>
      </c>
    </row>
    <row r="29" spans="1:11" ht="17.5" thickBot="1" x14ac:dyDescent="0.4">
      <c r="B29" s="231"/>
      <c r="C29" s="232"/>
      <c r="D29" s="165" t="s">
        <v>63</v>
      </c>
      <c r="E29" s="233"/>
      <c r="F29" s="234"/>
      <c r="G29" s="152">
        <f>G20-G28</f>
        <v>-32355</v>
      </c>
    </row>
    <row r="30" spans="1:11" x14ac:dyDescent="0.35">
      <c r="C30" s="78"/>
    </row>
  </sheetData>
  <mergeCells count="29">
    <mergeCell ref="D25:E25"/>
    <mergeCell ref="D26:E26"/>
    <mergeCell ref="D27:E27"/>
    <mergeCell ref="D29:E29"/>
    <mergeCell ref="D12:E12"/>
    <mergeCell ref="C13:E13"/>
    <mergeCell ref="D14:E14"/>
    <mergeCell ref="B12:B13"/>
    <mergeCell ref="B19:E19"/>
    <mergeCell ref="B2:E2"/>
    <mergeCell ref="D11:E11"/>
    <mergeCell ref="D4:E4"/>
    <mergeCell ref="D5:E5"/>
    <mergeCell ref="B4:B10"/>
    <mergeCell ref="D3:E3"/>
    <mergeCell ref="D6:E6"/>
    <mergeCell ref="D7:E7"/>
    <mergeCell ref="C10:E10"/>
    <mergeCell ref="D22:E22"/>
    <mergeCell ref="D17:E17"/>
    <mergeCell ref="B15:B16"/>
    <mergeCell ref="D15:E15"/>
    <mergeCell ref="C16:E16"/>
    <mergeCell ref="D20:E20"/>
    <mergeCell ref="B21:B28"/>
    <mergeCell ref="D21:E21"/>
    <mergeCell ref="D23:E23"/>
    <mergeCell ref="D24:E24"/>
    <mergeCell ref="C28:E28"/>
  </mergeCells>
  <pageMargins left="1" right="1" top="1" bottom="1" header="0.3" footer="0.3"/>
  <pageSetup scale="97" orientation="landscape" r:id="rId1"/>
  <headerFooter>
    <oddHeader>&amp;L&amp;D&amp;CPhoenix AMA WMAP Fund Breakdown&amp;RFOR DISCUSSION PURPOSES ONLY</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1F26A-AD21-462C-9833-E001CB5ECB7C}">
  <sheetPr>
    <pageSetUpPr fitToPage="1"/>
  </sheetPr>
  <dimension ref="B1:I20"/>
  <sheetViews>
    <sheetView zoomScale="60" zoomScaleNormal="60" zoomScalePageLayoutView="50" workbookViewId="0">
      <selection activeCell="F11" sqref="F11"/>
    </sheetView>
  </sheetViews>
  <sheetFormatPr defaultRowHeight="14.5" x14ac:dyDescent="0.35"/>
  <cols>
    <col min="1" max="1" width="3" customWidth="1"/>
    <col min="2" max="2" width="15.54296875" style="2" customWidth="1"/>
    <col min="3" max="3" width="45.1796875" bestFit="1" customWidth="1"/>
    <col min="4" max="4" width="23.7265625" customWidth="1"/>
    <col min="5" max="5" width="13.1796875" customWidth="1"/>
    <col min="6" max="6" width="14.81640625" customWidth="1"/>
    <col min="7" max="7" width="16.1796875" customWidth="1"/>
    <col min="8" max="8" width="12.26953125" hidden="1" customWidth="1"/>
    <col min="9" max="9" width="18.1796875" customWidth="1"/>
  </cols>
  <sheetData>
    <row r="1" spans="2:9" ht="15" thickBot="1" x14ac:dyDescent="0.4"/>
    <row r="2" spans="2:9" s="24" customFormat="1" ht="29" customHeight="1" thickBot="1" x14ac:dyDescent="0.4">
      <c r="B2" s="100" t="s">
        <v>27</v>
      </c>
      <c r="C2" s="101" t="s">
        <v>25</v>
      </c>
      <c r="D2" s="101" t="s">
        <v>26</v>
      </c>
      <c r="E2" s="101" t="s">
        <v>2</v>
      </c>
      <c r="F2" s="101" t="s">
        <v>62</v>
      </c>
      <c r="G2" s="102" t="s">
        <v>61</v>
      </c>
      <c r="H2" s="94" t="s">
        <v>34</v>
      </c>
      <c r="I2" s="23"/>
    </row>
    <row r="3" spans="2:9" s="13" customFormat="1" ht="30" customHeight="1" thickBot="1" x14ac:dyDescent="0.4">
      <c r="B3" s="143" t="s">
        <v>31</v>
      </c>
      <c r="C3" s="27" t="s">
        <v>60</v>
      </c>
      <c r="D3" s="52" t="s">
        <v>15</v>
      </c>
      <c r="E3" s="57">
        <v>100000</v>
      </c>
      <c r="F3" s="144">
        <v>100000</v>
      </c>
      <c r="G3" s="145">
        <v>0.09</v>
      </c>
      <c r="H3" s="146"/>
    </row>
    <row r="4" spans="2:9" s="13" customFormat="1" ht="30" customHeight="1" thickBot="1" x14ac:dyDescent="0.4">
      <c r="B4" s="103" t="s">
        <v>30</v>
      </c>
      <c r="C4" s="104" t="s">
        <v>49</v>
      </c>
      <c r="D4" s="105" t="s">
        <v>15</v>
      </c>
      <c r="E4" s="106">
        <v>216000</v>
      </c>
      <c r="F4" s="107">
        <f>SUM(E4:E4)</f>
        <v>216000</v>
      </c>
      <c r="G4" s="108">
        <f>F4/E10</f>
        <v>0.19372197309417041</v>
      </c>
      <c r="H4" s="95">
        <v>0.56999999999999995</v>
      </c>
    </row>
    <row r="5" spans="2:9" s="13" customFormat="1" ht="33" customHeight="1" thickBot="1" x14ac:dyDescent="0.4">
      <c r="B5" s="153" t="s">
        <v>28</v>
      </c>
      <c r="C5" s="154" t="s">
        <v>46</v>
      </c>
      <c r="D5" s="155" t="s">
        <v>15</v>
      </c>
      <c r="E5" s="156">
        <v>60000</v>
      </c>
      <c r="F5" s="157">
        <f>SUM(E5:E5)</f>
        <v>60000</v>
      </c>
      <c r="G5" s="158">
        <f>F5/E10</f>
        <v>5.3811659192825115E-2</v>
      </c>
      <c r="H5" s="147">
        <v>0.12</v>
      </c>
    </row>
    <row r="6" spans="2:9" s="13" customFormat="1" ht="30" customHeight="1" x14ac:dyDescent="0.35">
      <c r="B6" s="187" t="s">
        <v>29</v>
      </c>
      <c r="C6" s="109" t="s">
        <v>6</v>
      </c>
      <c r="D6" s="110" t="s">
        <v>15</v>
      </c>
      <c r="E6" s="111">
        <v>100000</v>
      </c>
      <c r="F6" s="183">
        <f>SUM(E6:E9)</f>
        <v>739000</v>
      </c>
      <c r="G6" s="185">
        <f>F6/E10</f>
        <v>0.66278026905829601</v>
      </c>
      <c r="H6" s="96"/>
    </row>
    <row r="7" spans="2:9" s="13" customFormat="1" ht="30" customHeight="1" x14ac:dyDescent="0.35">
      <c r="B7" s="187"/>
      <c r="C7" s="28" t="s">
        <v>77</v>
      </c>
      <c r="D7" s="29" t="s">
        <v>15</v>
      </c>
      <c r="E7" s="58">
        <v>300000</v>
      </c>
      <c r="F7" s="183"/>
      <c r="G7" s="185"/>
      <c r="H7" s="189"/>
    </row>
    <row r="8" spans="2:9" s="13" customFormat="1" ht="30" customHeight="1" x14ac:dyDescent="0.35">
      <c r="B8" s="187"/>
      <c r="C8" s="28" t="s">
        <v>43</v>
      </c>
      <c r="D8" s="29" t="s">
        <v>15</v>
      </c>
      <c r="E8" s="58">
        <v>200000</v>
      </c>
      <c r="F8" s="183"/>
      <c r="G8" s="185"/>
      <c r="H8" s="189"/>
    </row>
    <row r="9" spans="2:9" s="13" customFormat="1" ht="30" customHeight="1" thickBot="1" x14ac:dyDescent="0.4">
      <c r="B9" s="188"/>
      <c r="C9" s="97" t="s">
        <v>86</v>
      </c>
      <c r="D9" s="98" t="s">
        <v>15</v>
      </c>
      <c r="E9" s="99">
        <v>139000</v>
      </c>
      <c r="F9" s="184"/>
      <c r="G9" s="186"/>
      <c r="H9" s="189"/>
    </row>
    <row r="10" spans="2:9" x14ac:dyDescent="0.35">
      <c r="E10" s="59">
        <f>SUM(E3:E9)</f>
        <v>1115000</v>
      </c>
      <c r="F10" s="59">
        <f>SUM(F3:F9)</f>
        <v>1115000</v>
      </c>
      <c r="G10" s="60">
        <f>SUM(G3:G9)</f>
        <v>1.0003139013452915</v>
      </c>
    </row>
    <row r="11" spans="2:9" ht="15" thickBot="1" x14ac:dyDescent="0.4"/>
    <row r="12" spans="2:9" ht="28.5" customHeight="1" thickBot="1" x14ac:dyDescent="0.4">
      <c r="B12" s="100" t="s">
        <v>27</v>
      </c>
      <c r="C12" s="101" t="s">
        <v>25</v>
      </c>
      <c r="D12" s="101" t="s">
        <v>26</v>
      </c>
      <c r="E12" s="101" t="s">
        <v>2</v>
      </c>
      <c r="F12" s="101" t="s">
        <v>62</v>
      </c>
      <c r="G12" s="102" t="s">
        <v>61</v>
      </c>
    </row>
    <row r="13" spans="2:9" ht="22.5" customHeight="1" x14ac:dyDescent="0.35">
      <c r="B13" s="196" t="s">
        <v>28</v>
      </c>
      <c r="C13" s="112" t="s">
        <v>121</v>
      </c>
      <c r="D13" s="113" t="s">
        <v>15</v>
      </c>
      <c r="E13" s="275">
        <v>250000</v>
      </c>
      <c r="F13" s="277">
        <f>SUM(E13:E14)</f>
        <v>310000</v>
      </c>
      <c r="G13" s="193">
        <f>F13/E20</f>
        <v>0.24268899405411964</v>
      </c>
    </row>
    <row r="14" spans="2:9" ht="26" customHeight="1" thickBot="1" x14ac:dyDescent="0.4">
      <c r="B14" s="198"/>
      <c r="C14" s="272" t="s">
        <v>123</v>
      </c>
      <c r="D14" s="273" t="s">
        <v>15</v>
      </c>
      <c r="E14" s="274">
        <v>60000</v>
      </c>
      <c r="F14" s="276"/>
      <c r="G14" s="195"/>
    </row>
    <row r="15" spans="2:9" ht="23" customHeight="1" x14ac:dyDescent="0.35">
      <c r="B15" s="266" t="s">
        <v>29</v>
      </c>
      <c r="C15" s="267" t="s">
        <v>6</v>
      </c>
      <c r="D15" s="268" t="s">
        <v>15</v>
      </c>
      <c r="E15" s="269">
        <v>195855</v>
      </c>
      <c r="F15" s="270">
        <f>SUM(E15:E19)</f>
        <v>967355</v>
      </c>
      <c r="G15" s="271">
        <f>F15/E20</f>
        <v>0.7573110059458803</v>
      </c>
    </row>
    <row r="16" spans="2:9" ht="24" customHeight="1" x14ac:dyDescent="0.35">
      <c r="B16" s="187"/>
      <c r="C16" s="28" t="s">
        <v>106</v>
      </c>
      <c r="D16" s="29" t="s">
        <v>15</v>
      </c>
      <c r="E16" s="58">
        <v>251500</v>
      </c>
      <c r="F16" s="183"/>
      <c r="G16" s="185"/>
    </row>
    <row r="17" spans="2:7" ht="26.5" customHeight="1" x14ac:dyDescent="0.35">
      <c r="B17" s="187"/>
      <c r="C17" s="28" t="s">
        <v>109</v>
      </c>
      <c r="D17" s="29" t="s">
        <v>15</v>
      </c>
      <c r="E17" s="58">
        <v>150000</v>
      </c>
      <c r="F17" s="183"/>
      <c r="G17" s="185"/>
    </row>
    <row r="18" spans="2:7" ht="26.5" customHeight="1" x14ac:dyDescent="0.35">
      <c r="B18" s="187"/>
      <c r="C18" s="263" t="s">
        <v>114</v>
      </c>
      <c r="D18" s="264" t="s">
        <v>15</v>
      </c>
      <c r="E18" s="265">
        <v>120000</v>
      </c>
      <c r="F18" s="183"/>
      <c r="G18" s="185"/>
    </row>
    <row r="19" spans="2:7" ht="26.5" customHeight="1" thickBot="1" x14ac:dyDescent="0.4">
      <c r="B19" s="188"/>
      <c r="C19" s="97" t="s">
        <v>118</v>
      </c>
      <c r="D19" s="98" t="s">
        <v>15</v>
      </c>
      <c r="E19" s="99">
        <v>250000</v>
      </c>
      <c r="F19" s="184"/>
      <c r="G19" s="186"/>
    </row>
    <row r="20" spans="2:7" ht="14" customHeight="1" x14ac:dyDescent="0.35">
      <c r="E20" s="59">
        <f>SUM(E13:E19)</f>
        <v>1277355</v>
      </c>
      <c r="F20" s="59">
        <f>SUM(F13:F19)</f>
        <v>1277355</v>
      </c>
      <c r="G20" s="60">
        <f>SUM(G13:G19)</f>
        <v>1</v>
      </c>
    </row>
  </sheetData>
  <mergeCells count="10">
    <mergeCell ref="F6:F9"/>
    <mergeCell ref="G6:G9"/>
    <mergeCell ref="B6:B9"/>
    <mergeCell ref="H7:H9"/>
    <mergeCell ref="B15:B19"/>
    <mergeCell ref="F15:F19"/>
    <mergeCell ref="G15:G19"/>
    <mergeCell ref="B13:B14"/>
    <mergeCell ref="F13:F14"/>
    <mergeCell ref="G13:G14"/>
  </mergeCells>
  <pageMargins left="1" right="1" top="1" bottom="1" header="0.3" footer="0.3"/>
  <pageSetup paperSize="262" scale="89" orientation="landscape" r:id="rId1"/>
  <headerFooter>
    <oddHeader>&amp;L&amp;D&amp;CWMAP Projects by Sector&amp;RFOR DISCUSSION PURPOSES ONLY</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DCF69-1FE0-4EB1-B9DD-9A037A2691E3}">
  <sheetPr>
    <pageSetUpPr fitToPage="1"/>
  </sheetPr>
  <dimension ref="B1:J24"/>
  <sheetViews>
    <sheetView topLeftCell="A4" zoomScale="60" zoomScaleNormal="60" workbookViewId="0">
      <selection activeCell="E13" sqref="E13"/>
    </sheetView>
  </sheetViews>
  <sheetFormatPr defaultRowHeight="14.5" x14ac:dyDescent="0.35"/>
  <cols>
    <col min="1" max="1" width="3.1796875" customWidth="1"/>
    <col min="2" max="2" width="22.7265625" style="2" customWidth="1"/>
    <col min="3" max="3" width="45.81640625" customWidth="1"/>
    <col min="4" max="4" width="13.453125" customWidth="1"/>
    <col min="5" max="5" width="12.26953125" bestFit="1" customWidth="1"/>
    <col min="6" max="6" width="15.1796875" customWidth="1"/>
    <col min="7" max="7" width="16.54296875" customWidth="1"/>
    <col min="10" max="10" width="11.54296875" bestFit="1" customWidth="1"/>
  </cols>
  <sheetData>
    <row r="1" spans="2:10" ht="15" thickBot="1" x14ac:dyDescent="0.4"/>
    <row r="2" spans="2:10" s="22" customFormat="1" ht="38.25" customHeight="1" thickBot="1" x14ac:dyDescent="0.4">
      <c r="B2" s="100" t="s">
        <v>26</v>
      </c>
      <c r="C2" s="101" t="s">
        <v>25</v>
      </c>
      <c r="D2" s="101" t="s">
        <v>27</v>
      </c>
      <c r="E2" s="101" t="s">
        <v>2</v>
      </c>
      <c r="F2" s="116" t="s">
        <v>62</v>
      </c>
      <c r="G2" s="102" t="s">
        <v>61</v>
      </c>
    </row>
    <row r="3" spans="2:10" ht="30" customHeight="1" thickBot="1" x14ac:dyDescent="0.4">
      <c r="B3" s="117" t="s">
        <v>18</v>
      </c>
      <c r="C3" s="118" t="s">
        <v>99</v>
      </c>
      <c r="D3" s="119" t="s">
        <v>31</v>
      </c>
      <c r="E3" s="120">
        <v>0</v>
      </c>
      <c r="F3" s="121">
        <v>0</v>
      </c>
      <c r="G3" s="122">
        <f>F3/F12</f>
        <v>0</v>
      </c>
    </row>
    <row r="4" spans="2:10" ht="30" customHeight="1" x14ac:dyDescent="0.35">
      <c r="B4" s="196" t="s">
        <v>15</v>
      </c>
      <c r="C4" s="112" t="s">
        <v>46</v>
      </c>
      <c r="D4" s="113" t="s">
        <v>28</v>
      </c>
      <c r="E4" s="129">
        <v>60000</v>
      </c>
      <c r="F4" s="190">
        <f>SUM(E4:E10)</f>
        <v>1115000</v>
      </c>
      <c r="G4" s="193">
        <f>F4/F12</f>
        <v>1</v>
      </c>
    </row>
    <row r="5" spans="2:10" ht="30" customHeight="1" x14ac:dyDescent="0.35">
      <c r="B5" s="197"/>
      <c r="C5" s="10" t="s">
        <v>6</v>
      </c>
      <c r="D5" s="11" t="s">
        <v>29</v>
      </c>
      <c r="E5" s="14">
        <v>100000</v>
      </c>
      <c r="F5" s="191"/>
      <c r="G5" s="194"/>
    </row>
    <row r="6" spans="2:10" ht="30" customHeight="1" x14ac:dyDescent="0.35">
      <c r="B6" s="197"/>
      <c r="C6" s="10" t="s">
        <v>49</v>
      </c>
      <c r="D6" s="11" t="s">
        <v>30</v>
      </c>
      <c r="E6" s="14">
        <v>216000</v>
      </c>
      <c r="F6" s="191"/>
      <c r="G6" s="194"/>
    </row>
    <row r="7" spans="2:10" ht="30" customHeight="1" x14ac:dyDescent="0.35">
      <c r="B7" s="197"/>
      <c r="C7" s="10" t="s">
        <v>77</v>
      </c>
      <c r="D7" s="11" t="s">
        <v>29</v>
      </c>
      <c r="E7" s="18">
        <v>300000</v>
      </c>
      <c r="F7" s="191"/>
      <c r="G7" s="194"/>
      <c r="J7" s="1"/>
    </row>
    <row r="8" spans="2:10" ht="30" customHeight="1" x14ac:dyDescent="0.35">
      <c r="B8" s="197"/>
      <c r="C8" s="10" t="s">
        <v>43</v>
      </c>
      <c r="D8" s="11" t="s">
        <v>29</v>
      </c>
      <c r="E8" s="18">
        <v>200000</v>
      </c>
      <c r="F8" s="191"/>
      <c r="G8" s="194"/>
    </row>
    <row r="9" spans="2:10" ht="30" customHeight="1" x14ac:dyDescent="0.35">
      <c r="B9" s="197"/>
      <c r="C9" s="10" t="s">
        <v>60</v>
      </c>
      <c r="D9" s="11" t="s">
        <v>29</v>
      </c>
      <c r="E9" s="14">
        <v>100000</v>
      </c>
      <c r="F9" s="191"/>
      <c r="G9" s="194"/>
    </row>
    <row r="10" spans="2:10" ht="30" customHeight="1" thickBot="1" x14ac:dyDescent="0.4">
      <c r="B10" s="198"/>
      <c r="C10" s="114" t="s">
        <v>66</v>
      </c>
      <c r="D10" s="115" t="s">
        <v>29</v>
      </c>
      <c r="E10" s="162">
        <v>139000</v>
      </c>
      <c r="F10" s="192"/>
      <c r="G10" s="195"/>
    </row>
    <row r="11" spans="2:10" ht="30" customHeight="1" thickBot="1" x14ac:dyDescent="0.4">
      <c r="B11" s="123" t="s">
        <v>45</v>
      </c>
      <c r="C11" s="124" t="s">
        <v>99</v>
      </c>
      <c r="D11" s="125" t="s">
        <v>31</v>
      </c>
      <c r="E11" s="126">
        <v>0</v>
      </c>
      <c r="F11" s="127">
        <f>SUM(E11:E11)</f>
        <v>0</v>
      </c>
      <c r="G11" s="128">
        <f>F11/F12</f>
        <v>0</v>
      </c>
    </row>
    <row r="12" spans="2:10" x14ac:dyDescent="0.35">
      <c r="B12" s="12"/>
      <c r="C12" s="13"/>
      <c r="D12" s="13"/>
      <c r="E12" s="56">
        <f>SUM(E3:E11)</f>
        <v>1115000</v>
      </c>
      <c r="F12" s="56">
        <f>SUM(F3:F11)</f>
        <v>1115000</v>
      </c>
      <c r="G12" s="61">
        <f>SUM(G3:G11)</f>
        <v>1</v>
      </c>
    </row>
    <row r="13" spans="2:10" ht="15" thickBot="1" x14ac:dyDescent="0.4"/>
    <row r="14" spans="2:10" ht="16" thickBot="1" x14ac:dyDescent="0.4">
      <c r="B14" s="100" t="s">
        <v>26</v>
      </c>
      <c r="C14" s="101" t="s">
        <v>25</v>
      </c>
      <c r="D14" s="101" t="s">
        <v>27</v>
      </c>
      <c r="E14" s="101" t="s">
        <v>2</v>
      </c>
      <c r="F14" s="116" t="s">
        <v>62</v>
      </c>
      <c r="G14" s="102" t="s">
        <v>61</v>
      </c>
    </row>
    <row r="15" spans="2:10" ht="26" customHeight="1" thickBot="1" x14ac:dyDescent="0.4">
      <c r="B15" s="117" t="s">
        <v>18</v>
      </c>
      <c r="C15" s="118" t="s">
        <v>99</v>
      </c>
      <c r="D15" s="119" t="s">
        <v>31</v>
      </c>
      <c r="E15" s="120">
        <v>0</v>
      </c>
      <c r="F15" s="121">
        <v>0</v>
      </c>
      <c r="G15" s="122" t="e">
        <f>F15/F25</f>
        <v>#DIV/0!</v>
      </c>
    </row>
    <row r="16" spans="2:10" ht="46.5" x14ac:dyDescent="0.35">
      <c r="B16" s="196" t="s">
        <v>15</v>
      </c>
      <c r="C16" s="112" t="s">
        <v>102</v>
      </c>
      <c r="D16" s="113" t="s">
        <v>29</v>
      </c>
      <c r="E16" s="129">
        <v>195855</v>
      </c>
      <c r="F16" s="190">
        <f>SUM(E16:E22)</f>
        <v>1277355</v>
      </c>
      <c r="G16" s="193">
        <f>F16/F24</f>
        <v>1</v>
      </c>
    </row>
    <row r="17" spans="2:7" ht="31" x14ac:dyDescent="0.35">
      <c r="B17" s="197"/>
      <c r="C17" s="10" t="s">
        <v>105</v>
      </c>
      <c r="D17" s="11" t="s">
        <v>29</v>
      </c>
      <c r="E17" s="14">
        <v>251500</v>
      </c>
      <c r="F17" s="191"/>
      <c r="G17" s="194"/>
    </row>
    <row r="18" spans="2:7" ht="15.5" x14ac:dyDescent="0.35">
      <c r="B18" s="197"/>
      <c r="C18" s="10" t="s">
        <v>108</v>
      </c>
      <c r="D18" s="11" t="s">
        <v>29</v>
      </c>
      <c r="E18" s="14">
        <v>150000</v>
      </c>
      <c r="F18" s="191"/>
      <c r="G18" s="194"/>
    </row>
    <row r="19" spans="2:7" ht="31" x14ac:dyDescent="0.35">
      <c r="B19" s="197"/>
      <c r="C19" s="10" t="s">
        <v>113</v>
      </c>
      <c r="D19" s="11" t="s">
        <v>29</v>
      </c>
      <c r="E19" s="18">
        <v>120000</v>
      </c>
      <c r="F19" s="191"/>
      <c r="G19" s="194"/>
    </row>
    <row r="20" spans="2:7" ht="62" x14ac:dyDescent="0.35">
      <c r="B20" s="197"/>
      <c r="C20" s="10" t="s">
        <v>117</v>
      </c>
      <c r="D20" s="11" t="s">
        <v>29</v>
      </c>
      <c r="E20" s="18">
        <v>250000</v>
      </c>
      <c r="F20" s="191"/>
      <c r="G20" s="194"/>
    </row>
    <row r="21" spans="2:7" ht="15.5" x14ac:dyDescent="0.35">
      <c r="B21" s="197"/>
      <c r="C21" s="10" t="s">
        <v>120</v>
      </c>
      <c r="D21" s="11" t="s">
        <v>28</v>
      </c>
      <c r="E21" s="14">
        <v>250000</v>
      </c>
      <c r="F21" s="191"/>
      <c r="G21" s="194"/>
    </row>
    <row r="22" spans="2:7" ht="16" thickBot="1" x14ac:dyDescent="0.4">
      <c r="B22" s="198"/>
      <c r="C22" s="114" t="s">
        <v>122</v>
      </c>
      <c r="D22" s="115" t="s">
        <v>28</v>
      </c>
      <c r="E22" s="162">
        <v>60000</v>
      </c>
      <c r="F22" s="192"/>
      <c r="G22" s="195"/>
    </row>
    <row r="23" spans="2:7" ht="29.5" thickBot="1" x14ac:dyDescent="0.4">
      <c r="B23" s="123" t="s">
        <v>45</v>
      </c>
      <c r="C23" s="124" t="s">
        <v>99</v>
      </c>
      <c r="D23" s="125" t="s">
        <v>31</v>
      </c>
      <c r="E23" s="126">
        <v>0</v>
      </c>
      <c r="F23" s="127">
        <f>SUM(E23:E23)</f>
        <v>0</v>
      </c>
      <c r="G23" s="128">
        <f>F23/F24</f>
        <v>0</v>
      </c>
    </row>
    <row r="24" spans="2:7" x14ac:dyDescent="0.35">
      <c r="B24" s="12"/>
      <c r="C24" s="13"/>
      <c r="D24" s="13"/>
      <c r="E24" s="56">
        <f>SUM(E16:E22)</f>
        <v>1277355</v>
      </c>
      <c r="F24" s="56">
        <f>SUM(F16:F22)</f>
        <v>1277355</v>
      </c>
      <c r="G24" s="61">
        <f>SUM(G16:G22)</f>
        <v>1</v>
      </c>
    </row>
  </sheetData>
  <mergeCells count="6">
    <mergeCell ref="F4:F10"/>
    <mergeCell ref="G4:G10"/>
    <mergeCell ref="B4:B10"/>
    <mergeCell ref="B16:B22"/>
    <mergeCell ref="F16:F22"/>
    <mergeCell ref="G16:G22"/>
  </mergeCells>
  <pageMargins left="1" right="1" top="1" bottom="1" header="0.3" footer="0.3"/>
  <pageSetup paperSize="262" scale="91" orientation="landscape" r:id="rId1"/>
  <headerFooter>
    <oddHeader>&amp;L&amp;D&amp;CWMAP Projects 2018-2019 by Category
&amp;RFOR DISCUSSION PURPOSES ONLY</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Jan.'21_ProjectDetails</vt:lpstr>
      <vt:lpstr>Jan.'21_BreakByStatus</vt:lpstr>
      <vt:lpstr>Jan.'21_BreakBySector</vt:lpstr>
      <vt:lpstr>Jan.'21_BreakByCategory</vt:lpstr>
      <vt:lpstr>'Jan.''21_BreakByCategory'!Print_Area</vt:lpstr>
      <vt:lpstr>'Jan.''21_BreakBySector'!Print_Area</vt:lpstr>
      <vt:lpstr>'Jan.''21_BreakByStatus'!Print_Area</vt:lpstr>
      <vt:lpstr>'Jan.''21_ProjectDetails'!Print_Area</vt:lpstr>
      <vt:lpstr>'Jan.''21_ProjectDetails'!Print_Titles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M. Tannler</dc:creator>
  <cp:lastModifiedBy>Melissa Sikes</cp:lastModifiedBy>
  <cp:lastPrinted>2020-10-30T21:10:51Z</cp:lastPrinted>
  <dcterms:created xsi:type="dcterms:W3CDTF">2014-08-27T02:34:10Z</dcterms:created>
  <dcterms:modified xsi:type="dcterms:W3CDTF">2021-01-29T18:16:15Z</dcterms:modified>
</cp:coreProperties>
</file>